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2"/>
  <workbookPr defaultThemeVersion="166925"/>
  <mc:AlternateContent xmlns:mc="http://schemas.openxmlformats.org/markup-compatibility/2006">
    <mc:Choice Requires="x15">
      <x15ac:absPath xmlns:x15ac="http://schemas.microsoft.com/office/spreadsheetml/2010/11/ac" url="https://nercacuk-my.sharepoint.com/personal/stcarp_noc_ac_uk/Documents/CME/Workshop/"/>
    </mc:Choice>
  </mc:AlternateContent>
  <xr:revisionPtr revIDLastSave="0" documentId="8_{F4B94125-B81E-4802-A390-E98AFEE7F32E}" xr6:coauthVersionLast="36" xr6:coauthVersionMax="36" xr10:uidLastSave="{00000000-0000-0000-0000-000000000000}"/>
  <bookViews>
    <workbookView xWindow="0" yWindow="0" windowWidth="21570" windowHeight="7980" activeTab="1" xr2:uid="{3188BD3C-8F7F-4F66-BB39-45331F5BA0EF}"/>
  </bookViews>
  <sheets>
    <sheet name="RGBDSPM_220221" sheetId="3" r:id="rId1"/>
    <sheet name="GBD_220221" sheetId="2" r:id="rId2"/>
    <sheet name="GBDSPM_220221" sheetId="1" r:id="rId3"/>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39" i="2" l="1"/>
  <c r="E39" i="3" l="1"/>
  <c r="E38" i="3"/>
  <c r="I37" i="3"/>
  <c r="E37" i="3"/>
  <c r="E36" i="3"/>
  <c r="I32" i="3"/>
  <c r="H32" i="3"/>
  <c r="G32" i="3"/>
  <c r="F32" i="3"/>
  <c r="I26" i="3"/>
  <c r="H39" i="3" s="1"/>
  <c r="H26" i="3"/>
  <c r="H38" i="3" s="1"/>
  <c r="G26" i="3"/>
  <c r="H37" i="3" s="1"/>
  <c r="F26" i="3"/>
  <c r="H36" i="3" s="1"/>
  <c r="K25" i="3"/>
  <c r="I39" i="3" s="1"/>
  <c r="E25" i="3"/>
  <c r="K24" i="3"/>
  <c r="E24" i="3"/>
  <c r="K23" i="3"/>
  <c r="E23" i="3"/>
  <c r="K22" i="3"/>
  <c r="E22" i="3"/>
  <c r="I21" i="3"/>
  <c r="H21" i="3"/>
  <c r="G21" i="3"/>
  <c r="F21" i="3"/>
  <c r="E38" i="2"/>
  <c r="E37" i="2"/>
  <c r="E36" i="2"/>
  <c r="I32" i="2"/>
  <c r="H32" i="2"/>
  <c r="G32" i="2"/>
  <c r="F32" i="2"/>
  <c r="I26" i="2"/>
  <c r="H39" i="2" s="1"/>
  <c r="H26" i="2"/>
  <c r="H38" i="2" s="1"/>
  <c r="G26" i="2"/>
  <c r="H37" i="2" s="1"/>
  <c r="F26" i="2"/>
  <c r="H36" i="2" s="1"/>
  <c r="K25" i="2"/>
  <c r="I39" i="2" s="1"/>
  <c r="E25" i="2"/>
  <c r="K24" i="2"/>
  <c r="E24" i="2"/>
  <c r="K23" i="2"/>
  <c r="I37" i="2" s="1"/>
  <c r="E23" i="2"/>
  <c r="K22" i="2"/>
  <c r="E22" i="2"/>
  <c r="I21" i="2"/>
  <c r="H21" i="2"/>
  <c r="G21" i="2"/>
  <c r="F21" i="2"/>
  <c r="E37" i="1"/>
  <c r="E38" i="1"/>
  <c r="E39" i="1"/>
  <c r="E36" i="1"/>
  <c r="K32" i="2" l="1"/>
  <c r="K26" i="3"/>
  <c r="K32" i="3"/>
  <c r="N22" i="3"/>
  <c r="G28" i="3"/>
  <c r="G29" i="3" s="1"/>
  <c r="G33" i="3" s="1"/>
  <c r="M22" i="3"/>
  <c r="F28" i="3"/>
  <c r="H28" i="3"/>
  <c r="H29" i="3" s="1"/>
  <c r="H33" i="3" s="1"/>
  <c r="B28" i="3"/>
  <c r="L22" i="3"/>
  <c r="I38" i="3"/>
  <c r="O22" i="3"/>
  <c r="I28" i="3"/>
  <c r="I36" i="3"/>
  <c r="K26" i="2"/>
  <c r="N22" i="2" s="1"/>
  <c r="I36" i="2"/>
  <c r="I38" i="2"/>
  <c r="E23" i="1"/>
  <c r="E24" i="1"/>
  <c r="E25" i="1"/>
  <c r="I21" i="1"/>
  <c r="H21" i="1"/>
  <c r="G21" i="1"/>
  <c r="E22" i="1"/>
  <c r="F21" i="1"/>
  <c r="K22" i="1"/>
  <c r="F32" i="1"/>
  <c r="I32" i="1"/>
  <c r="H32" i="1"/>
  <c r="G32" i="1"/>
  <c r="K23" i="1"/>
  <c r="I37" i="1" s="1"/>
  <c r="K24" i="1"/>
  <c r="I38" i="1" s="1"/>
  <c r="K25" i="1"/>
  <c r="I39" i="1" s="1"/>
  <c r="F26" i="1"/>
  <c r="H36" i="1" s="1"/>
  <c r="G26" i="1"/>
  <c r="H37" i="1" s="1"/>
  <c r="H26" i="1"/>
  <c r="H38" i="1" s="1"/>
  <c r="I26" i="1"/>
  <c r="H39" i="1" s="1"/>
  <c r="M22" i="2" l="1"/>
  <c r="O22" i="2"/>
  <c r="L22" i="2"/>
  <c r="F28" i="2"/>
  <c r="F29" i="2" s="1"/>
  <c r="F33" i="2" s="1"/>
  <c r="B28" i="2"/>
  <c r="G28" i="2"/>
  <c r="G29" i="2" s="1"/>
  <c r="G33" i="2" s="1"/>
  <c r="I28" i="2"/>
  <c r="I29" i="2" s="1"/>
  <c r="I33" i="2" s="1"/>
  <c r="H28" i="2"/>
  <c r="H29" i="2" s="1"/>
  <c r="H33" i="2" s="1"/>
  <c r="F38" i="3"/>
  <c r="F36" i="3"/>
  <c r="F37" i="3"/>
  <c r="F39" i="3"/>
  <c r="F29" i="3"/>
  <c r="F33" i="3" s="1"/>
  <c r="K33" i="3" s="1"/>
  <c r="B29" i="3" s="1"/>
  <c r="I29" i="3"/>
  <c r="I33" i="3" s="1"/>
  <c r="G39" i="3"/>
  <c r="G36" i="3"/>
  <c r="G38" i="3"/>
  <c r="G37" i="3"/>
  <c r="K26" i="1"/>
  <c r="I36" i="1"/>
  <c r="F38" i="2"/>
  <c r="F36" i="2"/>
  <c r="F39" i="2"/>
  <c r="F37" i="2"/>
  <c r="G36" i="2"/>
  <c r="G39" i="2"/>
  <c r="G37" i="2"/>
  <c r="G38" i="2"/>
  <c r="K32" i="1"/>
  <c r="F28" i="1"/>
  <c r="K33" i="2" l="1"/>
  <c r="B29" i="2" s="1"/>
  <c r="G28" i="1"/>
  <c r="M22" i="1"/>
  <c r="N22" i="1"/>
  <c r="O22" i="1"/>
  <c r="B28" i="1"/>
  <c r="H28" i="1"/>
  <c r="I28" i="1"/>
  <c r="L22" i="1"/>
  <c r="H29" i="1" l="1"/>
  <c r="H33" i="1" s="1"/>
  <c r="F36" i="1"/>
  <c r="F39" i="1"/>
  <c r="F37" i="1"/>
  <c r="F38" i="1"/>
  <c r="G36" i="1"/>
  <c r="G38" i="1"/>
  <c r="G39" i="1"/>
  <c r="G37" i="1"/>
  <c r="F29" i="1"/>
  <c r="F33" i="1" s="1"/>
  <c r="G29" i="1"/>
  <c r="G33" i="1" s="1"/>
  <c r="I29" i="1"/>
  <c r="I33" i="1" s="1"/>
  <c r="K33" i="1" l="1"/>
  <c r="B29" i="1" s="1"/>
</calcChain>
</file>

<file path=xl/sharedStrings.xml><?xml version="1.0" encoding="utf-8"?>
<sst xmlns="http://schemas.openxmlformats.org/spreadsheetml/2006/main" count="170" uniqueCount="57">
  <si>
    <t>Coral</t>
  </si>
  <si>
    <t>Sand</t>
  </si>
  <si>
    <t>Seagrass</t>
  </si>
  <si>
    <t>Accuracy Assessment</t>
  </si>
  <si>
    <t>Deep</t>
  </si>
  <si>
    <t>Classes</t>
  </si>
  <si>
    <t>Values</t>
  </si>
  <si>
    <t>Predicted</t>
  </si>
  <si>
    <t>Actual</t>
  </si>
  <si>
    <t>Kappa</t>
  </si>
  <si>
    <t>Of all of the reference sites what proportion were mapped correctly. The overall accuracy is usually expressed as a percent, with 100% accuracy being a perfect classification where all reference site were classified correctly. Overall accuracy is the easiest to calculate and understand but ultimately only provides the map user and producer with basic accuracy information.</t>
  </si>
  <si>
    <t>A metric that compares an Observed Accuracy with an Expected Accuracy (random chance). It takes into account random chance (agreement with a random classifier), which generally means it is less misleading than simply using accuracy as a metric.</t>
  </si>
  <si>
    <t>Overall Accuracy</t>
  </si>
  <si>
    <t>Overall Accuracy:</t>
  </si>
  <si>
    <t>Definitions</t>
  </si>
  <si>
    <t>Inputs:</t>
  </si>
  <si>
    <t>Input values from confusion matrix in Google Earth Engine</t>
  </si>
  <si>
    <t>Rename if  needed</t>
  </si>
  <si>
    <t>Marginals</t>
  </si>
  <si>
    <t>Chance</t>
  </si>
  <si>
    <t>Kappa Calculations</t>
  </si>
  <si>
    <t>Errors of commission</t>
  </si>
  <si>
    <t>Errors of omission</t>
  </si>
  <si>
    <t>Producer accuracy</t>
  </si>
  <si>
    <t>User accuracy</t>
  </si>
  <si>
    <t>Sum</t>
  </si>
  <si>
    <t>Spreadsheet to produce accuracy statistics using Earth Engine formatted data</t>
  </si>
  <si>
    <t xml:space="preserve">Created on: </t>
  </si>
  <si>
    <t>Created by</t>
  </si>
  <si>
    <t>Organisation</t>
  </si>
  <si>
    <t xml:space="preserve"> Stephen Carpenter </t>
  </si>
  <si>
    <t>National Oceanography Centre</t>
  </si>
  <si>
    <t>17/02/2021</t>
  </si>
  <si>
    <t>The fraction of values that were predicted to be in a class but do not belong to that class. They are a measure of false positives.</t>
  </si>
  <si>
    <t>The fraction of values that belong to a class but were predicted to be in a different class. They are a measure of false negatives.</t>
  </si>
  <si>
    <t>The accuracy from the point of view of a map user, not the map maker. How often the class on the map will actually be present on the ground, referred to as reliability.</t>
  </si>
  <si>
    <t>The map accuracy from the point of view of the map maker (the producer). This is how often are real features on the ground correctly shown on the classified map or the probability that a certain land cover of an area on the ground is classified as such</t>
  </si>
  <si>
    <t>70,15,47,0</t>
  </si>
  <si>
    <t>13,1107,56,0</t>
  </si>
  <si>
    <t>25,71,1137,2</t>
  </si>
  <si>
    <t>0,0,0,197</t>
  </si>
  <si>
    <t>Boundary between seagrass/deep is reasonable in most areas</t>
  </si>
  <si>
    <t>Far north Belize underpredicting seagrass but no training data</t>
  </si>
  <si>
    <t>High spm/bathy near coast appears to cause miclassification into coral.</t>
  </si>
  <si>
    <t>Sand in deeper waters misclassifying into seagrass</t>
  </si>
  <si>
    <t>Observations</t>
  </si>
  <si>
    <t>Instructions</t>
  </si>
  <si>
    <t>1. Copy comma delimited values from Earth Engine, into the classes section and rename class name</t>
  </si>
  <si>
    <t>2.  Select all cells in 'values'. On top menu bar &gt; Data &gt; Data Tools &gt; Text to columns &gt; Delimited (Next) &gt; comma (Next) &gt; Destination cell (F22)</t>
  </si>
  <si>
    <t>81,9,48,0</t>
  </si>
  <si>
    <t>5,1109,61,0</t>
  </si>
  <si>
    <t>19,68,1120,1</t>
  </si>
  <si>
    <t>0,0,2,194</t>
  </si>
  <si>
    <t>288,0,2,0</t>
  </si>
  <si>
    <t>0,124,89,87</t>
  </si>
  <si>
    <t>0,34,1970,93</t>
  </si>
  <si>
    <t>0,40,117,1957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</si>
</sst>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0.0"/>
  </numFmts>
  <fonts count="10" x14ac:knownFonts="1">
    <font>
      <sz val="11"/>
      <color theme="1"/>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sz val="18"/>
      <color theme="1"/>
      <name val="Calibri"/>
      <family val="2"/>
      <scheme val="minor"/>
    </font>
    <font>
      <sz val="20"/>
      <color theme="1"/>
      <name val="Calibri"/>
      <family val="2"/>
      <scheme val="minor"/>
    </font>
    <font>
      <i/>
      <sz val="11"/>
      <color theme="1"/>
      <name val="Calibri"/>
      <family val="2"/>
      <scheme val="minor"/>
    </font>
    <font>
      <u/>
      <sz val="11"/>
      <color theme="1"/>
      <name val="Calibri"/>
      <family val="2"/>
      <scheme val="minor"/>
    </font>
    <font>
      <b/>
      <u/>
      <sz val="11"/>
      <color theme="1"/>
      <name val="Calibri"/>
      <family val="2"/>
      <scheme val="minor"/>
    </font>
    <font>
      <u/>
      <sz val="16"/>
      <color theme="1"/>
      <name val="Calibri"/>
      <family val="2"/>
      <scheme val="minor"/>
    </font>
  </fonts>
  <fills count="7">
    <fill>
      <patternFill patternType="none"/>
    </fill>
    <fill>
      <patternFill patternType="gray125"/>
    </fill>
    <fill>
      <patternFill patternType="solid">
        <fgColor theme="4" tint="0.59999389629810485"/>
        <bgColor indexed="64"/>
      </patternFill>
    </fill>
    <fill>
      <patternFill patternType="solid">
        <fgColor theme="0" tint="-0.14999847407452621"/>
        <bgColor indexed="64"/>
      </patternFill>
    </fill>
    <fill>
      <patternFill patternType="solid">
        <fgColor theme="0" tint="-0.34998626667073579"/>
        <bgColor indexed="64"/>
      </patternFill>
    </fill>
    <fill>
      <patternFill patternType="solid">
        <fgColor theme="4" tint="0.79998168889431442"/>
        <bgColor indexed="64"/>
      </patternFill>
    </fill>
    <fill>
      <patternFill patternType="solid">
        <fgColor theme="4" tint="-0.249977111117893"/>
        <bgColor indexed="64"/>
      </patternFill>
    </fill>
  </fills>
  <borders count="10">
    <border>
      <left/>
      <right/>
      <top/>
      <bottom/>
      <diagonal/>
    </border>
    <border>
      <left/>
      <right/>
      <top/>
      <bottom style="double">
        <color rgb="FFC00000"/>
      </bottom>
      <diagonal/>
    </border>
    <border>
      <left style="double">
        <color rgb="FFC00000"/>
      </left>
      <right/>
      <top/>
      <bottom/>
      <diagonal/>
    </border>
    <border>
      <left style="double">
        <color rgb="FFC00000"/>
      </left>
      <right/>
      <top style="double">
        <color rgb="FFC00000"/>
      </top>
      <bottom/>
      <diagonal/>
    </border>
    <border>
      <left/>
      <right style="double">
        <color rgb="FFC00000"/>
      </right>
      <top style="double">
        <color rgb="FFC00000"/>
      </top>
      <bottom/>
      <diagonal/>
    </border>
    <border>
      <left/>
      <right style="double">
        <color rgb="FFC00000"/>
      </right>
      <top/>
      <bottom/>
      <diagonal/>
    </border>
    <border>
      <left style="double">
        <color rgb="FFC00000"/>
      </left>
      <right/>
      <top/>
      <bottom style="double">
        <color rgb="FFC00000"/>
      </bottom>
      <diagonal/>
    </border>
    <border>
      <left/>
      <right style="double">
        <color rgb="FFC00000"/>
      </right>
      <top/>
      <bottom style="double">
        <color rgb="FFC00000"/>
      </bottom>
      <diagonal/>
    </border>
    <border>
      <left style="thin">
        <color indexed="64"/>
      </left>
      <right/>
      <top style="double">
        <color rgb="FFC00000"/>
      </top>
      <bottom style="double">
        <color rgb="FFC00000"/>
      </bottom>
      <diagonal/>
    </border>
    <border>
      <left/>
      <right/>
      <top style="double">
        <color rgb="FFC00000"/>
      </top>
      <bottom/>
      <diagonal/>
    </border>
  </borders>
  <cellStyleXfs count="1">
    <xf numFmtId="0" fontId="0" fillId="0" borderId="0"/>
  </cellStyleXfs>
  <cellXfs count="57">
    <xf numFmtId="0" fontId="0" fillId="0" borderId="0" xfId="0"/>
    <xf numFmtId="0" fontId="0" fillId="0" borderId="0" xfId="0" applyAlignment="1">
      <alignment horizontal="center"/>
    </xf>
    <xf numFmtId="1" fontId="0" fillId="0" borderId="0" xfId="0" applyNumberFormat="1" applyAlignment="1">
      <alignment horizontal="center"/>
    </xf>
    <xf numFmtId="0" fontId="4" fillId="2" borderId="0" xfId="0" applyFont="1" applyFill="1"/>
    <xf numFmtId="0" fontId="5" fillId="2" borderId="0" xfId="0" applyFont="1" applyFill="1"/>
    <xf numFmtId="0" fontId="2" fillId="0" borderId="0" xfId="0" applyFont="1" applyAlignment="1">
      <alignment horizontal="center"/>
    </xf>
    <xf numFmtId="2" fontId="0" fillId="0" borderId="0" xfId="0" applyNumberFormat="1" applyAlignment="1">
      <alignment horizontal="center"/>
    </xf>
    <xf numFmtId="164" fontId="0" fillId="0" borderId="0" xfId="0" applyNumberFormat="1" applyAlignment="1">
      <alignment horizontal="center"/>
    </xf>
    <xf numFmtId="1" fontId="6" fillId="0" borderId="0" xfId="0" applyNumberFormat="1" applyFont="1" applyAlignment="1">
      <alignment horizontal="center"/>
    </xf>
    <xf numFmtId="0" fontId="6" fillId="0" borderId="0" xfId="0" applyFont="1" applyAlignment="1">
      <alignment horizontal="center"/>
    </xf>
    <xf numFmtId="0" fontId="0" fillId="2" borderId="0" xfId="0" applyFont="1" applyFill="1"/>
    <xf numFmtId="0" fontId="7" fillId="2" borderId="0" xfId="0" applyFont="1" applyFill="1"/>
    <xf numFmtId="1" fontId="6" fillId="0" borderId="0" xfId="0" applyNumberFormat="1" applyFont="1" applyBorder="1" applyAlignment="1">
      <alignment horizontal="center"/>
    </xf>
    <xf numFmtId="1" fontId="6" fillId="0" borderId="5" xfId="0" applyNumberFormat="1" applyFont="1" applyBorder="1" applyAlignment="1">
      <alignment horizontal="center"/>
    </xf>
    <xf numFmtId="0" fontId="6" fillId="0" borderId="5" xfId="0" applyFont="1" applyBorder="1" applyAlignment="1">
      <alignment horizontal="center"/>
    </xf>
    <xf numFmtId="1" fontId="0" fillId="0" borderId="0" xfId="0" applyNumberFormat="1" applyBorder="1" applyAlignment="1">
      <alignment horizontal="center"/>
    </xf>
    <xf numFmtId="0" fontId="2" fillId="5" borderId="0" xfId="0" applyFont="1" applyFill="1" applyBorder="1" applyAlignment="1">
      <alignment horizontal="center"/>
    </xf>
    <xf numFmtId="0" fontId="2" fillId="5" borderId="5" xfId="0" applyFont="1" applyFill="1" applyBorder="1" applyAlignment="1">
      <alignment horizontal="center"/>
    </xf>
    <xf numFmtId="0" fontId="2" fillId="5" borderId="1" xfId="0" applyFont="1" applyFill="1" applyBorder="1" applyAlignment="1">
      <alignment horizontal="center"/>
    </xf>
    <xf numFmtId="0" fontId="6" fillId="0" borderId="1" xfId="0" applyFont="1" applyBorder="1" applyAlignment="1">
      <alignment horizontal="center"/>
    </xf>
    <xf numFmtId="0" fontId="6" fillId="0" borderId="7" xfId="0" applyFont="1" applyBorder="1" applyAlignment="1">
      <alignment horizontal="center"/>
    </xf>
    <xf numFmtId="0" fontId="2" fillId="0" borderId="0" xfId="0" applyFont="1" applyAlignment="1">
      <alignment horizontal="center"/>
    </xf>
    <xf numFmtId="0" fontId="0" fillId="0" borderId="1" xfId="0" applyBorder="1" applyAlignment="1">
      <alignment horizontal="center"/>
    </xf>
    <xf numFmtId="0" fontId="0" fillId="0" borderId="3" xfId="0" applyBorder="1" applyAlignment="1">
      <alignment horizontal="center"/>
    </xf>
    <xf numFmtId="0" fontId="0" fillId="0" borderId="9" xfId="0" applyBorder="1" applyAlignment="1">
      <alignment horizontal="center"/>
    </xf>
    <xf numFmtId="0" fontId="0" fillId="4" borderId="8" xfId="0" applyFill="1" applyBorder="1" applyAlignment="1">
      <alignment horizontal="center"/>
    </xf>
    <xf numFmtId="0" fontId="0" fillId="4" borderId="0" xfId="0" applyFill="1" applyBorder="1" applyAlignment="1">
      <alignment horizontal="center"/>
    </xf>
    <xf numFmtId="0" fontId="0" fillId="0" borderId="2" xfId="0" applyBorder="1" applyAlignment="1">
      <alignment horizontal="center"/>
    </xf>
    <xf numFmtId="0" fontId="0" fillId="0" borderId="0" xfId="0" applyBorder="1" applyAlignment="1">
      <alignment horizontal="center"/>
    </xf>
    <xf numFmtId="0" fontId="0" fillId="3" borderId="3" xfId="0" applyFill="1" applyBorder="1" applyAlignment="1">
      <alignment horizontal="center"/>
    </xf>
    <xf numFmtId="0" fontId="0" fillId="3" borderId="4" xfId="0" applyFill="1" applyBorder="1" applyAlignment="1">
      <alignment horizontal="center"/>
    </xf>
    <xf numFmtId="0" fontId="0" fillId="3" borderId="2" xfId="0" applyFill="1" applyBorder="1" applyAlignment="1">
      <alignment horizontal="center"/>
    </xf>
    <xf numFmtId="0" fontId="0" fillId="3" borderId="5" xfId="0" applyFill="1" applyBorder="1" applyAlignment="1">
      <alignment horizontal="center"/>
    </xf>
    <xf numFmtId="0" fontId="0" fillId="3" borderId="6" xfId="0" applyFill="1" applyBorder="1" applyAlignment="1">
      <alignment horizontal="center"/>
    </xf>
    <xf numFmtId="0" fontId="0" fillId="3" borderId="7" xfId="0" applyFill="1" applyBorder="1" applyAlignment="1">
      <alignment horizontal="center"/>
    </xf>
    <xf numFmtId="0" fontId="8" fillId="0" borderId="0" xfId="0" applyFont="1" applyAlignment="1">
      <alignment horizontal="center"/>
    </xf>
    <xf numFmtId="165" fontId="0" fillId="0" borderId="0" xfId="0" applyNumberFormat="1" applyAlignment="1">
      <alignment horizontal="center"/>
    </xf>
    <xf numFmtId="0" fontId="1" fillId="6" borderId="3" xfId="0" applyFont="1" applyFill="1" applyBorder="1" applyAlignment="1">
      <alignment horizontal="center"/>
    </xf>
    <xf numFmtId="164" fontId="3" fillId="6" borderId="4" xfId="0" applyNumberFormat="1" applyFont="1" applyFill="1" applyBorder="1" applyAlignment="1">
      <alignment horizontal="center"/>
    </xf>
    <xf numFmtId="0" fontId="1" fillId="6" borderId="6" xfId="0" applyFont="1" applyFill="1" applyBorder="1" applyAlignment="1">
      <alignment horizontal="center"/>
    </xf>
    <xf numFmtId="164" fontId="3" fillId="6" borderId="7" xfId="0" applyNumberFormat="1" applyFont="1" applyFill="1" applyBorder="1" applyAlignment="1">
      <alignment horizontal="center"/>
    </xf>
    <xf numFmtId="0" fontId="0" fillId="5" borderId="9" xfId="0" applyFill="1" applyBorder="1" applyAlignment="1">
      <alignment horizontal="center"/>
    </xf>
    <xf numFmtId="2" fontId="0" fillId="5" borderId="9" xfId="0" applyNumberFormat="1" applyFill="1" applyBorder="1" applyAlignment="1">
      <alignment horizontal="center"/>
    </xf>
    <xf numFmtId="2" fontId="0" fillId="5" borderId="4" xfId="0" applyNumberFormat="1" applyFill="1" applyBorder="1" applyAlignment="1">
      <alignment horizontal="center"/>
    </xf>
    <xf numFmtId="2" fontId="0" fillId="5" borderId="2" xfId="0" applyNumberFormat="1" applyFill="1" applyBorder="1" applyAlignment="1">
      <alignment horizontal="center"/>
    </xf>
    <xf numFmtId="2" fontId="6" fillId="0" borderId="0" xfId="0" applyNumberFormat="1" applyFont="1" applyBorder="1" applyAlignment="1">
      <alignment horizontal="center"/>
    </xf>
    <xf numFmtId="2" fontId="6" fillId="0" borderId="5" xfId="0" applyNumberFormat="1" applyFont="1" applyBorder="1" applyAlignment="1">
      <alignment horizontal="center"/>
    </xf>
    <xf numFmtId="2" fontId="6" fillId="0" borderId="1" xfId="0" applyNumberFormat="1" applyFont="1" applyBorder="1" applyAlignment="1">
      <alignment horizontal="center"/>
    </xf>
    <xf numFmtId="2" fontId="6" fillId="0" borderId="7" xfId="0" applyNumberFormat="1" applyFont="1" applyBorder="1" applyAlignment="1">
      <alignment horizontal="center"/>
    </xf>
    <xf numFmtId="0" fontId="9" fillId="5" borderId="0" xfId="0" applyFont="1" applyFill="1"/>
    <xf numFmtId="0" fontId="5" fillId="5" borderId="0" xfId="0" applyFont="1" applyFill="1"/>
    <xf numFmtId="0" fontId="0" fillId="5" borderId="0" xfId="0" applyFont="1" applyFill="1"/>
    <xf numFmtId="0" fontId="0" fillId="2" borderId="9" xfId="0" applyFill="1" applyBorder="1" applyAlignment="1">
      <alignment horizontal="center"/>
    </xf>
    <xf numFmtId="0" fontId="0" fillId="2" borderId="4" xfId="0" applyFill="1" applyBorder="1" applyAlignment="1">
      <alignment horizontal="center"/>
    </xf>
    <xf numFmtId="0" fontId="2" fillId="0" borderId="0" xfId="0" applyFont="1" applyAlignment="1">
      <alignment horizontal="center"/>
    </xf>
    <xf numFmtId="0" fontId="0" fillId="2" borderId="2" xfId="0" applyFill="1" applyBorder="1" applyAlignment="1">
      <alignment horizontal="center" vertical="center"/>
    </xf>
    <xf numFmtId="0" fontId="0" fillId="2" borderId="6" xfId="0" applyFill="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928B7E-AC6C-4E5A-8C46-62010E462DA2}">
  <dimension ref="A1:R41"/>
  <sheetViews>
    <sheetView topLeftCell="A4" workbookViewId="0">
      <selection activeCell="B22" sqref="B22:B25"/>
    </sheetView>
  </sheetViews>
  <sheetFormatPr defaultRowHeight="15" x14ac:dyDescent="0.25"/>
  <cols>
    <col min="1" max="1" width="19.7109375" bestFit="1" customWidth="1"/>
    <col min="2" max="2" width="13.85546875" customWidth="1"/>
    <col min="3" max="3" width="10.7109375" bestFit="1" customWidth="1"/>
    <col min="4" max="4" width="9.5703125" bestFit="1" customWidth="1"/>
    <col min="5" max="5" width="17.85546875" bestFit="1" customWidth="1"/>
    <col min="6" max="6" width="19.7109375" bestFit="1" customWidth="1"/>
    <col min="7" max="8" width="17" bestFit="1" customWidth="1"/>
    <col min="9" max="9" width="12.85546875" bestFit="1" customWidth="1"/>
    <col min="10" max="10" width="4" bestFit="1" customWidth="1"/>
    <col min="11" max="11" width="4.85546875" bestFit="1" customWidth="1"/>
    <col min="12" max="13" width="5.5703125" bestFit="1" customWidth="1"/>
    <col min="14" max="15" width="12" bestFit="1" customWidth="1"/>
  </cols>
  <sheetData>
    <row r="1" spans="1:18" s="4" customFormat="1" ht="26.25" x14ac:dyDescent="0.4">
      <c r="A1" s="3" t="s">
        <v>3</v>
      </c>
      <c r="K1" s="49" t="s">
        <v>45</v>
      </c>
      <c r="L1" s="50"/>
      <c r="M1" s="50"/>
      <c r="N1" s="50"/>
      <c r="O1" s="50"/>
      <c r="P1" s="50"/>
      <c r="Q1" s="50"/>
      <c r="R1" s="50"/>
    </row>
    <row r="2" spans="1:18" s="10" customFormat="1" x14ac:dyDescent="0.25">
      <c r="A2" s="11"/>
      <c r="G2" s="10" t="s">
        <v>28</v>
      </c>
      <c r="H2" s="10" t="s">
        <v>30</v>
      </c>
      <c r="K2" s="51" t="s">
        <v>41</v>
      </c>
      <c r="L2" s="51"/>
      <c r="M2" s="51"/>
      <c r="N2" s="51"/>
      <c r="O2" s="51"/>
      <c r="P2" s="51"/>
      <c r="Q2" s="51"/>
      <c r="R2" s="51"/>
    </row>
    <row r="3" spans="1:18" s="10" customFormat="1" x14ac:dyDescent="0.25">
      <c r="A3" s="10" t="s">
        <v>26</v>
      </c>
      <c r="G3" s="10" t="s">
        <v>29</v>
      </c>
      <c r="H3" s="10" t="s">
        <v>31</v>
      </c>
      <c r="K3" s="51" t="s">
        <v>42</v>
      </c>
      <c r="L3" s="51"/>
      <c r="M3" s="51"/>
      <c r="N3" s="51"/>
      <c r="O3" s="51"/>
      <c r="P3" s="51"/>
      <c r="Q3" s="51"/>
      <c r="R3" s="51"/>
    </row>
    <row r="4" spans="1:18" s="10" customFormat="1" x14ac:dyDescent="0.25">
      <c r="A4" s="11" t="s">
        <v>46</v>
      </c>
      <c r="G4" s="10" t="s">
        <v>27</v>
      </c>
      <c r="H4" s="10" t="s">
        <v>32</v>
      </c>
      <c r="K4" s="51" t="s">
        <v>43</v>
      </c>
      <c r="L4" s="51"/>
      <c r="M4" s="51"/>
      <c r="N4" s="51"/>
      <c r="O4" s="51"/>
      <c r="P4" s="51"/>
      <c r="Q4" s="51"/>
      <c r="R4" s="51"/>
    </row>
    <row r="5" spans="1:18" s="10" customFormat="1" x14ac:dyDescent="0.25">
      <c r="A5" s="10" t="s">
        <v>47</v>
      </c>
      <c r="K5" s="51" t="s">
        <v>44</v>
      </c>
      <c r="L5" s="51"/>
      <c r="M5" s="51"/>
      <c r="N5" s="51"/>
      <c r="O5" s="51"/>
      <c r="P5" s="51"/>
      <c r="Q5" s="51"/>
      <c r="R5" s="51"/>
    </row>
    <row r="6" spans="1:18" s="10" customFormat="1" x14ac:dyDescent="0.25">
      <c r="A6" s="10" t="s">
        <v>48</v>
      </c>
    </row>
    <row r="7" spans="1:18" s="10" customFormat="1" x14ac:dyDescent="0.25"/>
    <row r="8" spans="1:18" s="10" customFormat="1" x14ac:dyDescent="0.25">
      <c r="A8" s="11" t="s">
        <v>15</v>
      </c>
    </row>
    <row r="9" spans="1:18" s="10" customFormat="1" x14ac:dyDescent="0.25">
      <c r="A9" s="10" t="s">
        <v>5</v>
      </c>
      <c r="B9" s="10" t="s">
        <v>17</v>
      </c>
    </row>
    <row r="10" spans="1:18" s="10" customFormat="1" x14ac:dyDescent="0.25">
      <c r="A10" s="10" t="s">
        <v>6</v>
      </c>
      <c r="B10" s="10" t="s">
        <v>16</v>
      </c>
    </row>
    <row r="11" spans="1:18" s="10" customFormat="1" x14ac:dyDescent="0.25">
      <c r="A11" s="11"/>
    </row>
    <row r="12" spans="1:18" s="10" customFormat="1" x14ac:dyDescent="0.25">
      <c r="A12" s="11" t="s">
        <v>14</v>
      </c>
    </row>
    <row r="13" spans="1:18" s="10" customFormat="1" x14ac:dyDescent="0.25">
      <c r="A13" s="10" t="s">
        <v>13</v>
      </c>
      <c r="B13" s="10" t="s">
        <v>10</v>
      </c>
    </row>
    <row r="14" spans="1:18" s="10" customFormat="1" x14ac:dyDescent="0.25">
      <c r="A14" s="10" t="s">
        <v>9</v>
      </c>
      <c r="B14" s="10" t="s">
        <v>11</v>
      </c>
    </row>
    <row r="15" spans="1:18" s="10" customFormat="1" x14ac:dyDescent="0.25">
      <c r="A15" s="10" t="s">
        <v>21</v>
      </c>
      <c r="B15" s="10" t="s">
        <v>33</v>
      </c>
    </row>
    <row r="16" spans="1:18" s="10" customFormat="1" x14ac:dyDescent="0.25">
      <c r="A16" s="10" t="s">
        <v>22</v>
      </c>
      <c r="B16" s="10" t="s">
        <v>34</v>
      </c>
    </row>
    <row r="17" spans="1:16" s="10" customFormat="1" x14ac:dyDescent="0.25">
      <c r="A17" s="10" t="s">
        <v>23</v>
      </c>
      <c r="B17" s="10" t="s">
        <v>36</v>
      </c>
    </row>
    <row r="18" spans="1:16" s="10" customFormat="1" x14ac:dyDescent="0.25">
      <c r="A18" s="10" t="s">
        <v>24</v>
      </c>
      <c r="B18" s="10" t="s">
        <v>35</v>
      </c>
    </row>
    <row r="19" spans="1:16" ht="15.75" thickBot="1" x14ac:dyDescent="0.3"/>
    <row r="20" spans="1:16" ht="16.5" thickTop="1" thickBot="1" x14ac:dyDescent="0.3">
      <c r="A20" s="1"/>
      <c r="B20" s="22"/>
      <c r="C20" s="1"/>
      <c r="D20" s="23"/>
      <c r="E20" s="24"/>
      <c r="F20" s="52" t="s">
        <v>8</v>
      </c>
      <c r="G20" s="52"/>
      <c r="H20" s="52"/>
      <c r="I20" s="53"/>
      <c r="J20" s="1"/>
      <c r="K20" s="1"/>
      <c r="L20" s="1"/>
      <c r="M20" s="1"/>
      <c r="N20" s="1"/>
      <c r="O20" s="1"/>
      <c r="P20" s="1"/>
    </row>
    <row r="21" spans="1:16" ht="16.5" thickTop="1" thickBot="1" x14ac:dyDescent="0.3">
      <c r="A21" s="25" t="s">
        <v>5</v>
      </c>
      <c r="B21" s="26" t="s">
        <v>6</v>
      </c>
      <c r="C21" s="27"/>
      <c r="D21" s="27"/>
      <c r="E21" s="28"/>
      <c r="F21" s="16" t="str">
        <f>A22</f>
        <v>Coral</v>
      </c>
      <c r="G21" s="16" t="str">
        <f>A23</f>
        <v>Sand</v>
      </c>
      <c r="H21" s="16" t="str">
        <f>A24</f>
        <v>Seagrass</v>
      </c>
      <c r="I21" s="17" t="str">
        <f>A25</f>
        <v>Deep</v>
      </c>
      <c r="J21" s="21"/>
      <c r="K21" s="1" t="s">
        <v>25</v>
      </c>
      <c r="L21" s="54" t="s">
        <v>18</v>
      </c>
      <c r="M21" s="54"/>
      <c r="N21" s="54"/>
      <c r="O21" s="54"/>
      <c r="P21" s="1"/>
    </row>
    <row r="22" spans="1:16" ht="15.75" thickTop="1" x14ac:dyDescent="0.25">
      <c r="A22" s="29" t="s">
        <v>0</v>
      </c>
      <c r="B22" s="30" t="s">
        <v>49</v>
      </c>
      <c r="C22" s="1"/>
      <c r="D22" s="55" t="s">
        <v>7</v>
      </c>
      <c r="E22" s="16" t="str">
        <f>A22</f>
        <v>Coral</v>
      </c>
      <c r="F22" s="12">
        <v>81</v>
      </c>
      <c r="G22" s="12">
        <v>9</v>
      </c>
      <c r="H22" s="12">
        <v>48</v>
      </c>
      <c r="I22" s="13">
        <v>0</v>
      </c>
      <c r="J22" s="8"/>
      <c r="K22" s="2">
        <f>SUM(F22:I22)</f>
        <v>138</v>
      </c>
      <c r="L22" s="7">
        <f>K22/K$26</f>
        <v>5.0791313949208688E-2</v>
      </c>
      <c r="M22" s="7">
        <f>K23/K26</f>
        <v>0.43246227456753772</v>
      </c>
      <c r="N22" s="1">
        <f>K24/K26</f>
        <v>0.44460802355539197</v>
      </c>
      <c r="O22" s="1">
        <f>K25/K26</f>
        <v>7.2138387927861605E-2</v>
      </c>
      <c r="P22" s="1"/>
    </row>
    <row r="23" spans="1:16" x14ac:dyDescent="0.25">
      <c r="A23" s="31" t="s">
        <v>1</v>
      </c>
      <c r="B23" s="32" t="s">
        <v>50</v>
      </c>
      <c r="C23" s="1"/>
      <c r="D23" s="55"/>
      <c r="E23" s="16" t="str">
        <f t="shared" ref="E23:E25" si="0">A23</f>
        <v>Sand</v>
      </c>
      <c r="F23" s="12">
        <v>5</v>
      </c>
      <c r="G23" s="12">
        <v>1109</v>
      </c>
      <c r="H23" s="12">
        <v>61</v>
      </c>
      <c r="I23" s="14">
        <v>0</v>
      </c>
      <c r="J23" s="9"/>
      <c r="K23" s="2">
        <f>SUM(F23:I23)</f>
        <v>1175</v>
      </c>
      <c r="L23" s="7"/>
      <c r="M23" s="1"/>
      <c r="N23" s="1"/>
      <c r="O23" s="1"/>
      <c r="P23" s="1"/>
    </row>
    <row r="24" spans="1:16" x14ac:dyDescent="0.25">
      <c r="A24" s="31" t="s">
        <v>2</v>
      </c>
      <c r="B24" s="32" t="s">
        <v>51</v>
      </c>
      <c r="C24" s="1"/>
      <c r="D24" s="55"/>
      <c r="E24" s="16" t="str">
        <f t="shared" si="0"/>
        <v>Seagrass</v>
      </c>
      <c r="F24" s="12">
        <v>19</v>
      </c>
      <c r="G24" s="12">
        <v>68</v>
      </c>
      <c r="H24" s="12">
        <v>1120</v>
      </c>
      <c r="I24" s="14">
        <v>1</v>
      </c>
      <c r="J24" s="9"/>
      <c r="K24" s="2">
        <f>SUM(F24:I24)</f>
        <v>1208</v>
      </c>
      <c r="L24" s="7"/>
      <c r="M24" s="1"/>
      <c r="N24" s="1"/>
      <c r="O24" s="1"/>
      <c r="P24" s="1"/>
    </row>
    <row r="25" spans="1:16" ht="15.75" thickBot="1" x14ac:dyDescent="0.3">
      <c r="A25" s="33" t="s">
        <v>4</v>
      </c>
      <c r="B25" s="34" t="s">
        <v>52</v>
      </c>
      <c r="C25" s="1"/>
      <c r="D25" s="56"/>
      <c r="E25" s="18" t="str">
        <f t="shared" si="0"/>
        <v>Deep</v>
      </c>
      <c r="F25" s="19">
        <v>0</v>
      </c>
      <c r="G25" s="19">
        <v>0</v>
      </c>
      <c r="H25" s="19">
        <v>2</v>
      </c>
      <c r="I25" s="20">
        <v>194</v>
      </c>
      <c r="J25" s="9"/>
      <c r="K25" s="2">
        <f>SUM(F25:I25)</f>
        <v>196</v>
      </c>
      <c r="L25" s="7"/>
      <c r="M25" s="1"/>
      <c r="N25" s="1"/>
      <c r="O25" s="1"/>
      <c r="P25" s="1"/>
    </row>
    <row r="26" spans="1:16" ht="15.75" thickTop="1" x14ac:dyDescent="0.25">
      <c r="A26" s="1"/>
      <c r="B26" s="1"/>
      <c r="C26" s="28"/>
      <c r="D26" s="28"/>
      <c r="E26" s="1" t="s">
        <v>25</v>
      </c>
      <c r="F26" s="15">
        <f>SUM(F22:F25)</f>
        <v>105</v>
      </c>
      <c r="G26" s="15">
        <f>SUM(G22:G25)</f>
        <v>1186</v>
      </c>
      <c r="H26" s="15">
        <f>SUM(H22:H25)</f>
        <v>1231</v>
      </c>
      <c r="I26" s="15">
        <f>SUM(I22:I25)</f>
        <v>195</v>
      </c>
      <c r="J26" s="2"/>
      <c r="K26" s="2">
        <f>SUM(K22:K25)</f>
        <v>2717</v>
      </c>
      <c r="L26" s="1"/>
      <c r="M26" s="1"/>
      <c r="N26" s="1"/>
      <c r="O26" s="1"/>
      <c r="P26" s="1"/>
    </row>
    <row r="27" spans="1:16" ht="15.75" thickBot="1" x14ac:dyDescent="0.3">
      <c r="A27" s="1"/>
      <c r="B27" s="1"/>
      <c r="C27" s="28"/>
      <c r="D27" s="28"/>
      <c r="E27" s="28"/>
      <c r="F27" s="28"/>
      <c r="G27" s="28"/>
      <c r="H27" s="28"/>
      <c r="I27" s="28"/>
      <c r="J27" s="1"/>
      <c r="K27" s="1"/>
      <c r="L27" s="1"/>
      <c r="M27" s="1"/>
      <c r="N27" s="1"/>
      <c r="O27" s="1"/>
      <c r="P27" s="1"/>
    </row>
    <row r="28" spans="1:16" ht="15.75" thickTop="1" x14ac:dyDescent="0.25">
      <c r="A28" s="37" t="s">
        <v>12</v>
      </c>
      <c r="B28" s="38">
        <f>K32/K26</f>
        <v>0.92160471107839526</v>
      </c>
      <c r="C28" s="1"/>
      <c r="D28" s="1"/>
      <c r="E28" s="21" t="s">
        <v>18</v>
      </c>
      <c r="F28" s="7">
        <f>F26/$K26</f>
        <v>3.8645564961354434E-2</v>
      </c>
      <c r="G28" s="7">
        <f>G26/$K26</f>
        <v>0.43651085756348912</v>
      </c>
      <c r="H28" s="7">
        <f>H26/$K26</f>
        <v>0.45307324254692677</v>
      </c>
      <c r="I28" s="7">
        <f>I26/$K26</f>
        <v>7.1770334928229665E-2</v>
      </c>
      <c r="J28" s="1"/>
      <c r="K28" s="1"/>
      <c r="L28" s="1"/>
      <c r="M28" s="1"/>
      <c r="N28" s="1"/>
      <c r="O28" s="1"/>
      <c r="P28" s="1"/>
    </row>
    <row r="29" spans="1:16" ht="15.75" thickBot="1" x14ac:dyDescent="0.3">
      <c r="A29" s="39" t="s">
        <v>9</v>
      </c>
      <c r="B29" s="40">
        <f>(K32-K33)/(K26-K33)</f>
        <v>0.86991470247692571</v>
      </c>
      <c r="C29" s="1"/>
      <c r="D29" s="1"/>
      <c r="F29" s="7">
        <f>F28*L22</f>
        <v>1.9628590226966921E-3</v>
      </c>
      <c r="G29" s="7">
        <f>G28*M22</f>
        <v>0.18877447833533298</v>
      </c>
      <c r="H29" s="7">
        <f>H28*N22</f>
        <v>0.20143999889462183</v>
      </c>
      <c r="I29" s="7">
        <f>I28*O22</f>
        <v>5.1773962627651871E-3</v>
      </c>
      <c r="J29" s="1"/>
      <c r="K29" s="1"/>
      <c r="L29" s="1"/>
      <c r="M29" s="1"/>
      <c r="N29" s="1"/>
      <c r="O29" s="1"/>
      <c r="P29" s="1"/>
    </row>
    <row r="30" spans="1:16" ht="15.75" thickTop="1" x14ac:dyDescent="0.25">
      <c r="A30" s="21"/>
      <c r="B30" s="7"/>
      <c r="C30" s="1"/>
      <c r="D30" s="1"/>
      <c r="E30" s="1"/>
      <c r="F30" s="7"/>
      <c r="G30" s="7"/>
      <c r="H30" s="7"/>
      <c r="I30" s="7"/>
      <c r="J30" s="1"/>
      <c r="K30" s="1"/>
      <c r="L30" s="1"/>
      <c r="M30" s="1"/>
      <c r="N30" s="1"/>
      <c r="O30" s="1"/>
      <c r="P30" s="1"/>
    </row>
    <row r="31" spans="1:16" x14ac:dyDescent="0.25">
      <c r="A31" s="1"/>
      <c r="B31" s="1"/>
      <c r="C31" s="1"/>
      <c r="D31" s="1"/>
      <c r="E31" s="35" t="s">
        <v>20</v>
      </c>
      <c r="F31" s="1"/>
      <c r="G31" s="1"/>
      <c r="H31" s="1"/>
      <c r="I31" s="1"/>
      <c r="J31" s="1"/>
      <c r="K31" s="1"/>
      <c r="L31" s="1"/>
      <c r="M31" s="1"/>
      <c r="N31" s="1"/>
      <c r="O31" s="1"/>
      <c r="P31" s="1"/>
    </row>
    <row r="32" spans="1:16" x14ac:dyDescent="0.25">
      <c r="A32" s="1"/>
      <c r="B32" s="1"/>
      <c r="C32" s="1"/>
      <c r="D32" s="1"/>
      <c r="E32" s="1"/>
      <c r="F32" s="2">
        <f>F22</f>
        <v>81</v>
      </c>
      <c r="G32" s="2">
        <f>G23</f>
        <v>1109</v>
      </c>
      <c r="H32" s="2">
        <f>H24</f>
        <v>1120</v>
      </c>
      <c r="I32" s="1">
        <f>I25</f>
        <v>194</v>
      </c>
      <c r="J32" s="1"/>
      <c r="K32" s="2">
        <f>SUM(F32:I32)</f>
        <v>2504</v>
      </c>
      <c r="L32" s="1"/>
      <c r="M32" s="1"/>
      <c r="N32" s="1"/>
      <c r="O32" s="1"/>
      <c r="P32" s="1"/>
    </row>
    <row r="33" spans="1:16" x14ac:dyDescent="0.25">
      <c r="A33" s="1"/>
      <c r="B33" s="1"/>
      <c r="C33" s="1"/>
      <c r="D33" s="1"/>
      <c r="E33" s="1" t="s">
        <v>19</v>
      </c>
      <c r="F33" s="36">
        <f>F29*$K26</f>
        <v>5.3330879646669125</v>
      </c>
      <c r="G33" s="36">
        <f>G29*$K26</f>
        <v>512.90025763709968</v>
      </c>
      <c r="H33" s="36">
        <f>H29*$K26</f>
        <v>547.31247699668756</v>
      </c>
      <c r="I33" s="36">
        <f>I29*$K26</f>
        <v>14.066985645933013</v>
      </c>
      <c r="J33" s="1"/>
      <c r="K33" s="2">
        <f>SUM(F33:I33)</f>
        <v>1079.6128082443872</v>
      </c>
      <c r="L33" s="1"/>
      <c r="M33" s="1"/>
      <c r="N33" s="1"/>
      <c r="O33" s="1"/>
      <c r="P33" s="6"/>
    </row>
    <row r="34" spans="1:16" ht="15.75" thickBot="1" x14ac:dyDescent="0.3">
      <c r="A34" s="1"/>
      <c r="B34" s="1"/>
      <c r="C34" s="1"/>
      <c r="D34" s="1"/>
      <c r="E34" s="1"/>
      <c r="F34" s="1"/>
      <c r="G34" s="1"/>
      <c r="H34" s="1"/>
      <c r="I34" s="1"/>
      <c r="J34" s="1"/>
      <c r="K34" s="1"/>
      <c r="L34" s="1"/>
      <c r="M34" s="1"/>
      <c r="N34" s="1"/>
      <c r="O34" s="1"/>
      <c r="P34" s="6"/>
    </row>
    <row r="35" spans="1:16" ht="15.75" thickTop="1" x14ac:dyDescent="0.25">
      <c r="A35" s="1"/>
      <c r="B35" s="1"/>
      <c r="C35" s="1"/>
      <c r="D35" s="1"/>
      <c r="E35" s="23"/>
      <c r="F35" s="41" t="s">
        <v>21</v>
      </c>
      <c r="G35" s="41" t="s">
        <v>22</v>
      </c>
      <c r="H35" s="42" t="s">
        <v>23</v>
      </c>
      <c r="I35" s="43" t="s">
        <v>24</v>
      </c>
      <c r="J35" s="1"/>
      <c r="K35" s="1"/>
      <c r="L35" s="1"/>
      <c r="M35" s="1"/>
      <c r="N35" s="1"/>
      <c r="O35" s="1"/>
      <c r="P35" s="1"/>
    </row>
    <row r="36" spans="1:16" x14ac:dyDescent="0.25">
      <c r="A36" s="1"/>
      <c r="B36" s="1"/>
      <c r="C36" s="1"/>
      <c r="D36" s="1"/>
      <c r="E36" s="44" t="str">
        <f>A22</f>
        <v>Coral</v>
      </c>
      <c r="F36" s="45">
        <f>(G22+H22+I22)/L$22</f>
        <v>1122.2391304347825</v>
      </c>
      <c r="G36" s="45">
        <f>(F22+H22+I22)/M$22</f>
        <v>298.29191489361705</v>
      </c>
      <c r="H36" s="45">
        <f>F22/F26</f>
        <v>0.77142857142857146</v>
      </c>
      <c r="I36" s="46">
        <f>F22/K22</f>
        <v>0.58695652173913049</v>
      </c>
      <c r="J36" s="1"/>
      <c r="K36" s="1"/>
      <c r="L36" s="1"/>
      <c r="M36" s="1"/>
      <c r="N36" s="1"/>
      <c r="O36" s="1"/>
      <c r="P36" s="1"/>
    </row>
    <row r="37" spans="1:16" x14ac:dyDescent="0.25">
      <c r="A37" s="1"/>
      <c r="B37" s="1"/>
      <c r="C37" s="1"/>
      <c r="D37" s="1"/>
      <c r="E37" s="44" t="str">
        <f t="shared" ref="E37:E39" si="1">A23</f>
        <v>Sand</v>
      </c>
      <c r="F37" s="45">
        <f t="shared" ref="F37:F38" si="2">(G23+H23+I23)/L$22</f>
        <v>23035.434782608696</v>
      </c>
      <c r="G37" s="45">
        <f t="shared" ref="G37:G39" si="3">(F23+H23+I23)/M$22</f>
        <v>152.61446808510638</v>
      </c>
      <c r="H37" s="45">
        <f>G23/G26</f>
        <v>0.93507588532883645</v>
      </c>
      <c r="I37" s="46">
        <f>G23/K23</f>
        <v>0.94382978723404254</v>
      </c>
      <c r="J37" s="1"/>
      <c r="K37" s="1"/>
      <c r="L37" s="1"/>
      <c r="M37" s="1"/>
      <c r="N37" s="1"/>
      <c r="O37" s="1"/>
      <c r="P37" s="1"/>
    </row>
    <row r="38" spans="1:16" x14ac:dyDescent="0.25">
      <c r="A38" s="1"/>
      <c r="B38" s="1"/>
      <c r="C38" s="1"/>
      <c r="D38" s="1"/>
      <c r="E38" s="44" t="str">
        <f t="shared" si="1"/>
        <v>Seagrass</v>
      </c>
      <c r="F38" s="45">
        <f t="shared" si="2"/>
        <v>23409.51449275362</v>
      </c>
      <c r="G38" s="45">
        <f t="shared" si="3"/>
        <v>2636.068085106383</v>
      </c>
      <c r="H38" s="45">
        <f>H24/H26</f>
        <v>0.90982940698619008</v>
      </c>
      <c r="I38" s="46">
        <f>H24/K24</f>
        <v>0.92715231788079466</v>
      </c>
      <c r="J38" s="1"/>
      <c r="K38" s="1"/>
      <c r="L38" s="1"/>
      <c r="M38" s="1"/>
      <c r="N38" s="1"/>
      <c r="O38" s="1"/>
      <c r="P38" s="1"/>
    </row>
    <row r="39" spans="1:16" ht="15.75" thickBot="1" x14ac:dyDescent="0.3">
      <c r="A39" s="1"/>
      <c r="B39" s="1"/>
      <c r="C39" s="1"/>
      <c r="D39" s="1"/>
      <c r="E39" s="44" t="str">
        <f t="shared" si="1"/>
        <v>Deep</v>
      </c>
      <c r="F39" s="47">
        <f>(G25+H25+I25)/L$22</f>
        <v>3858.927536231884</v>
      </c>
      <c r="G39" s="47">
        <f t="shared" si="3"/>
        <v>453.21872340425534</v>
      </c>
      <c r="H39" s="47">
        <f>I25/I26</f>
        <v>0.99487179487179489</v>
      </c>
      <c r="I39" s="48">
        <f>I25/K25</f>
        <v>0.98979591836734693</v>
      </c>
      <c r="J39" s="1"/>
      <c r="K39" s="1"/>
      <c r="L39" s="1"/>
      <c r="M39" s="1"/>
      <c r="N39" s="1"/>
      <c r="O39" s="1"/>
      <c r="P39" s="1"/>
    </row>
    <row r="40" spans="1:16" ht="15.75" thickTop="1" x14ac:dyDescent="0.25">
      <c r="A40" s="1"/>
      <c r="B40" s="1"/>
      <c r="C40" s="1"/>
      <c r="D40" s="1"/>
      <c r="E40" s="6"/>
      <c r="F40" s="1"/>
      <c r="G40" s="6"/>
      <c r="H40" s="6"/>
      <c r="I40" s="6"/>
      <c r="J40" s="1"/>
      <c r="K40" s="1"/>
      <c r="L40" s="1"/>
      <c r="M40" s="1"/>
      <c r="N40" s="1"/>
      <c r="O40" s="1"/>
      <c r="P40" s="1"/>
    </row>
    <row r="41" spans="1:16" x14ac:dyDescent="0.25">
      <c r="E41" s="1"/>
    </row>
  </sheetData>
  <mergeCells count="3">
    <mergeCell ref="F20:I20"/>
    <mergeCell ref="L21:O21"/>
    <mergeCell ref="D22:D25"/>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BB48C8-9FBF-408C-9005-5008B9CD3370}">
  <dimension ref="A1:R41"/>
  <sheetViews>
    <sheetView tabSelected="1" workbookViewId="0">
      <selection activeCell="G42" sqref="G42"/>
    </sheetView>
  </sheetViews>
  <sheetFormatPr defaultRowHeight="15" x14ac:dyDescent="0.25"/>
  <cols>
    <col min="1" max="1" width="19.7109375" bestFit="1" customWidth="1"/>
    <col min="2" max="2" width="13.85546875" customWidth="1"/>
    <col min="3" max="3" width="10.7109375" bestFit="1" customWidth="1"/>
    <col min="4" max="4" width="9.5703125" bestFit="1" customWidth="1"/>
    <col min="5" max="5" width="17.85546875" bestFit="1" customWidth="1"/>
    <col min="6" max="6" width="19.7109375" bestFit="1" customWidth="1"/>
    <col min="7" max="8" width="17" bestFit="1" customWidth="1"/>
    <col min="9" max="9" width="12.85546875" bestFit="1" customWidth="1"/>
    <col min="10" max="10" width="4" bestFit="1" customWidth="1"/>
    <col min="11" max="11" width="4.85546875" bestFit="1" customWidth="1"/>
    <col min="12" max="13" width="5.5703125" bestFit="1" customWidth="1"/>
    <col min="14" max="15" width="12" bestFit="1" customWidth="1"/>
  </cols>
  <sheetData>
    <row r="1" spans="1:18" s="4" customFormat="1" ht="26.25" x14ac:dyDescent="0.4">
      <c r="A1" s="3" t="s">
        <v>3</v>
      </c>
      <c r="K1" s="49" t="s">
        <v>45</v>
      </c>
      <c r="L1" s="50"/>
      <c r="M1" s="50"/>
      <c r="N1" s="50"/>
      <c r="O1" s="50"/>
      <c r="P1" s="50"/>
      <c r="Q1" s="50"/>
      <c r="R1" s="50"/>
    </row>
    <row r="2" spans="1:18" s="10" customFormat="1" x14ac:dyDescent="0.25">
      <c r="A2" s="11"/>
      <c r="G2" s="10" t="s">
        <v>28</v>
      </c>
      <c r="H2" s="10" t="s">
        <v>30</v>
      </c>
      <c r="K2" s="51"/>
      <c r="L2" s="51"/>
      <c r="M2" s="51"/>
      <c r="N2" s="51"/>
      <c r="O2" s="51"/>
      <c r="P2" s="51"/>
      <c r="Q2" s="51"/>
      <c r="R2" s="51"/>
    </row>
    <row r="3" spans="1:18" s="10" customFormat="1" x14ac:dyDescent="0.25">
      <c r="A3" s="10" t="s">
        <v>26</v>
      </c>
      <c r="G3" s="10" t="s">
        <v>29</v>
      </c>
      <c r="H3" s="10" t="s">
        <v>31</v>
      </c>
      <c r="K3" s="51"/>
      <c r="L3" s="51"/>
      <c r="M3" s="51"/>
      <c r="N3" s="51"/>
      <c r="O3" s="51"/>
      <c r="P3" s="51"/>
      <c r="Q3" s="51"/>
      <c r="R3" s="51"/>
    </row>
    <row r="4" spans="1:18" s="10" customFormat="1" x14ac:dyDescent="0.25">
      <c r="A4" s="11" t="s">
        <v>46</v>
      </c>
      <c r="G4" s="10" t="s">
        <v>27</v>
      </c>
      <c r="H4" s="10" t="s">
        <v>32</v>
      </c>
      <c r="K4" s="51"/>
      <c r="L4" s="51"/>
      <c r="M4" s="51"/>
      <c r="N4" s="51"/>
      <c r="O4" s="51"/>
      <c r="P4" s="51"/>
      <c r="Q4" s="51"/>
      <c r="R4" s="51"/>
    </row>
    <row r="5" spans="1:18" s="10" customFormat="1" x14ac:dyDescent="0.25">
      <c r="A5" s="10" t="s">
        <v>47</v>
      </c>
      <c r="K5" s="51"/>
      <c r="L5" s="51"/>
      <c r="M5" s="51"/>
      <c r="N5" s="51"/>
      <c r="O5" s="51"/>
      <c r="P5" s="51"/>
      <c r="Q5" s="51"/>
      <c r="R5" s="51"/>
    </row>
    <row r="6" spans="1:18" s="10" customFormat="1" x14ac:dyDescent="0.25">
      <c r="A6" s="10" t="s">
        <v>48</v>
      </c>
    </row>
    <row r="7" spans="1:18" s="10" customFormat="1" x14ac:dyDescent="0.25"/>
    <row r="8" spans="1:18" s="10" customFormat="1" x14ac:dyDescent="0.25">
      <c r="A8" s="11" t="s">
        <v>15</v>
      </c>
    </row>
    <row r="9" spans="1:18" s="10" customFormat="1" x14ac:dyDescent="0.25">
      <c r="A9" s="10" t="s">
        <v>5</v>
      </c>
      <c r="B9" s="10" t="s">
        <v>17</v>
      </c>
    </row>
    <row r="10" spans="1:18" s="10" customFormat="1" x14ac:dyDescent="0.25">
      <c r="A10" s="10" t="s">
        <v>6</v>
      </c>
      <c r="B10" s="10" t="s">
        <v>16</v>
      </c>
    </row>
    <row r="11" spans="1:18" s="10" customFormat="1" x14ac:dyDescent="0.25">
      <c r="A11" s="11"/>
    </row>
    <row r="12" spans="1:18" s="10" customFormat="1" x14ac:dyDescent="0.25">
      <c r="A12" s="11" t="s">
        <v>14</v>
      </c>
    </row>
    <row r="13" spans="1:18" s="10" customFormat="1" x14ac:dyDescent="0.25">
      <c r="A13" s="10" t="s">
        <v>13</v>
      </c>
      <c r="B13" s="10" t="s">
        <v>10</v>
      </c>
    </row>
    <row r="14" spans="1:18" s="10" customFormat="1" x14ac:dyDescent="0.25">
      <c r="A14" s="10" t="s">
        <v>9</v>
      </c>
      <c r="B14" s="10" t="s">
        <v>11</v>
      </c>
    </row>
    <row r="15" spans="1:18" s="10" customFormat="1" x14ac:dyDescent="0.25">
      <c r="A15" s="10" t="s">
        <v>21</v>
      </c>
      <c r="B15" s="10" t="s">
        <v>33</v>
      </c>
    </row>
    <row r="16" spans="1:18" s="10" customFormat="1" x14ac:dyDescent="0.25">
      <c r="A16" s="10" t="s">
        <v>22</v>
      </c>
      <c r="B16" s="10" t="s">
        <v>34</v>
      </c>
    </row>
    <row r="17" spans="1:16" s="10" customFormat="1" x14ac:dyDescent="0.25">
      <c r="A17" s="10" t="s">
        <v>23</v>
      </c>
      <c r="B17" s="10" t="s">
        <v>36</v>
      </c>
    </row>
    <row r="18" spans="1:16" s="10" customFormat="1" x14ac:dyDescent="0.25">
      <c r="A18" s="10" t="s">
        <v>24</v>
      </c>
      <c r="B18" s="10" t="s">
        <v>35</v>
      </c>
    </row>
    <row r="19" spans="1:16" ht="15.75" thickBot="1" x14ac:dyDescent="0.3"/>
    <row r="20" spans="1:16" ht="16.5" thickTop="1" thickBot="1" x14ac:dyDescent="0.3">
      <c r="A20" s="1"/>
      <c r="B20" s="22"/>
      <c r="C20" s="1"/>
      <c r="D20" s="23"/>
      <c r="E20" s="24"/>
      <c r="F20" s="52" t="s">
        <v>8</v>
      </c>
      <c r="G20" s="52"/>
      <c r="H20" s="52"/>
      <c r="I20" s="53"/>
      <c r="J20" s="1"/>
      <c r="K20" s="1"/>
      <c r="L20" s="1"/>
      <c r="M20" s="1"/>
      <c r="N20" s="1"/>
      <c r="O20" s="1"/>
      <c r="P20" s="1"/>
    </row>
    <row r="21" spans="1:16" ht="16.5" thickTop="1" thickBot="1" x14ac:dyDescent="0.3">
      <c r="A21" s="25" t="s">
        <v>5</v>
      </c>
      <c r="B21" s="26" t="s">
        <v>6</v>
      </c>
      <c r="C21" s="27"/>
      <c r="D21" s="27"/>
      <c r="E21" s="28"/>
      <c r="F21" s="16" t="str">
        <f>A22</f>
        <v>Coral</v>
      </c>
      <c r="G21" s="16" t="str">
        <f>A23</f>
        <v>Sand</v>
      </c>
      <c r="H21" s="16" t="str">
        <f>A24</f>
        <v>Seagrass</v>
      </c>
      <c r="I21" s="17" t="str">
        <f>A25</f>
        <v>Deep</v>
      </c>
      <c r="J21" s="21"/>
      <c r="K21" s="1" t="s">
        <v>25</v>
      </c>
      <c r="L21" s="54" t="s">
        <v>18</v>
      </c>
      <c r="M21" s="54"/>
      <c r="N21" s="54"/>
      <c r="O21" s="54"/>
      <c r="P21" s="1"/>
    </row>
    <row r="22" spans="1:16" ht="15.75" thickTop="1" x14ac:dyDescent="0.25">
      <c r="A22" s="29" t="s">
        <v>0</v>
      </c>
      <c r="B22" s="30" t="s">
        <v>53</v>
      </c>
      <c r="C22" s="1"/>
      <c r="D22" s="55" t="s">
        <v>7</v>
      </c>
      <c r="E22" s="16" t="str">
        <f>A22</f>
        <v>Coral</v>
      </c>
      <c r="F22" s="12">
        <v>308</v>
      </c>
      <c r="G22" s="12">
        <v>42</v>
      </c>
      <c r="H22" s="12">
        <v>122</v>
      </c>
      <c r="I22" s="13">
        <v>0</v>
      </c>
      <c r="J22" s="8"/>
      <c r="K22" s="2">
        <f>SUM(F22:I22)</f>
        <v>472</v>
      </c>
      <c r="L22" s="7">
        <f>K22/K$26</f>
        <v>9.9118017639647213E-2</v>
      </c>
      <c r="M22" s="7">
        <f>K23/K26</f>
        <v>0.43007139857202858</v>
      </c>
      <c r="N22" s="1">
        <f>K24/K26</f>
        <v>0.43070138597228058</v>
      </c>
      <c r="O22" s="1">
        <f>K25/K26</f>
        <v>4.0109197816043676E-2</v>
      </c>
      <c r="P22" s="1"/>
    </row>
    <row r="23" spans="1:16" x14ac:dyDescent="0.25">
      <c r="A23" s="31" t="s">
        <v>1</v>
      </c>
      <c r="B23" s="32" t="s">
        <v>54</v>
      </c>
      <c r="C23" s="1"/>
      <c r="D23" s="55"/>
      <c r="E23" s="16" t="str">
        <f t="shared" ref="E23:E25" si="0">A23</f>
        <v>Sand</v>
      </c>
      <c r="F23" s="12">
        <v>9</v>
      </c>
      <c r="G23" s="12">
        <v>1956</v>
      </c>
      <c r="H23" s="12">
        <v>82</v>
      </c>
      <c r="I23" s="14">
        <v>1</v>
      </c>
      <c r="J23" s="9"/>
      <c r="K23" s="2">
        <f>SUM(F23:I23)</f>
        <v>2048</v>
      </c>
      <c r="L23" s="7"/>
      <c r="M23" s="1"/>
      <c r="N23" s="1"/>
      <c r="O23" s="1"/>
      <c r="P23" s="1"/>
    </row>
    <row r="24" spans="1:16" x14ac:dyDescent="0.25">
      <c r="A24" s="31" t="s">
        <v>2</v>
      </c>
      <c r="B24" s="32" t="s">
        <v>55</v>
      </c>
      <c r="C24" s="1"/>
      <c r="D24" s="55"/>
      <c r="E24" s="16" t="str">
        <f t="shared" si="0"/>
        <v>Seagrass</v>
      </c>
      <c r="F24" s="12">
        <v>26</v>
      </c>
      <c r="G24" s="12">
        <v>105</v>
      </c>
      <c r="H24" s="12">
        <v>1917</v>
      </c>
      <c r="I24" s="14">
        <v>3</v>
      </c>
      <c r="J24" s="9"/>
      <c r="K24" s="2">
        <f>SUM(F24:I24)</f>
        <v>2051</v>
      </c>
      <c r="L24" s="7"/>
      <c r="M24" s="1"/>
      <c r="N24" s="1"/>
      <c r="O24" s="1"/>
      <c r="P24" s="1"/>
    </row>
    <row r="25" spans="1:16" ht="15.75" thickBot="1" x14ac:dyDescent="0.3">
      <c r="A25" s="33" t="s">
        <v>4</v>
      </c>
      <c r="B25" s="34" t="s">
        <v>56</v>
      </c>
      <c r="C25" s="1"/>
      <c r="D25" s="56"/>
      <c r="E25" s="18" t="str">
        <f t="shared" si="0"/>
        <v>Deep</v>
      </c>
      <c r="F25" s="19">
        <v>0</v>
      </c>
      <c r="G25" s="19">
        <v>0</v>
      </c>
      <c r="H25" s="19">
        <v>11</v>
      </c>
      <c r="I25" s="20">
        <v>180</v>
      </c>
      <c r="J25" s="9"/>
      <c r="K25" s="2">
        <f>SUM(F25:I25)</f>
        <v>191</v>
      </c>
      <c r="L25" s="7"/>
      <c r="M25" s="1"/>
      <c r="N25" s="1"/>
      <c r="O25" s="1"/>
      <c r="P25" s="1"/>
    </row>
    <row r="26" spans="1:16" ht="15.75" thickTop="1" x14ac:dyDescent="0.25">
      <c r="A26" s="1"/>
      <c r="B26" s="1"/>
      <c r="C26" s="28"/>
      <c r="D26" s="28"/>
      <c r="E26" s="1" t="s">
        <v>25</v>
      </c>
      <c r="F26" s="15">
        <f>SUM(F22:F25)</f>
        <v>343</v>
      </c>
      <c r="G26" s="15">
        <f>SUM(G22:G25)</f>
        <v>2103</v>
      </c>
      <c r="H26" s="15">
        <f>SUM(H22:H25)</f>
        <v>2132</v>
      </c>
      <c r="I26" s="15">
        <f>SUM(I22:I25)</f>
        <v>184</v>
      </c>
      <c r="J26" s="2"/>
      <c r="K26" s="2">
        <f>SUM(K22:K25)</f>
        <v>4762</v>
      </c>
      <c r="L26" s="1"/>
      <c r="M26" s="1"/>
      <c r="N26" s="1"/>
      <c r="O26" s="1"/>
      <c r="P26" s="1"/>
    </row>
    <row r="27" spans="1:16" ht="15.75" thickBot="1" x14ac:dyDescent="0.3">
      <c r="A27" s="1"/>
      <c r="B27" s="1"/>
      <c r="C27" s="28"/>
      <c r="D27" s="28"/>
      <c r="E27" s="28"/>
      <c r="F27" s="28"/>
      <c r="G27" s="28"/>
      <c r="H27" s="28"/>
      <c r="I27" s="28"/>
      <c r="J27" s="1"/>
      <c r="K27" s="1"/>
      <c r="L27" s="1"/>
      <c r="M27" s="1"/>
      <c r="N27" s="1"/>
      <c r="O27" s="1"/>
      <c r="P27" s="1"/>
    </row>
    <row r="28" spans="1:16" ht="15.75" thickTop="1" x14ac:dyDescent="0.25">
      <c r="A28" s="37" t="s">
        <v>12</v>
      </c>
      <c r="B28" s="38">
        <f>K32/K26</f>
        <v>0.91579168416631662</v>
      </c>
      <c r="C28" s="1"/>
      <c r="D28" s="1"/>
      <c r="E28" s="21" t="s">
        <v>18</v>
      </c>
      <c r="F28" s="7">
        <f>F26/$K26</f>
        <v>7.2028559428811423E-2</v>
      </c>
      <c r="G28" s="7">
        <f>G26/$K26</f>
        <v>0.44162116757664849</v>
      </c>
      <c r="H28" s="7">
        <f>H26/$K26</f>
        <v>0.44771104577908444</v>
      </c>
      <c r="I28" s="7">
        <f>I26/$K26</f>
        <v>3.8639227215455693E-2</v>
      </c>
      <c r="J28" s="1"/>
      <c r="K28" s="1"/>
      <c r="L28" s="1"/>
      <c r="M28" s="1"/>
      <c r="N28" s="1"/>
      <c r="O28" s="1"/>
      <c r="P28" s="1"/>
    </row>
    <row r="29" spans="1:16" ht="15.75" thickBot="1" x14ac:dyDescent="0.3">
      <c r="A29" s="39" t="s">
        <v>9</v>
      </c>
      <c r="B29" s="40">
        <f>(K32-K33)/(K26-K33)</f>
        <v>0.86162522007361197</v>
      </c>
      <c r="C29" s="1"/>
      <c r="D29" s="1"/>
      <c r="F29" s="7">
        <f>F28*L22</f>
        <v>7.139328024023308E-3</v>
      </c>
      <c r="G29" s="7">
        <f>G28*M22</f>
        <v>0.18992863317870143</v>
      </c>
      <c r="H29" s="7">
        <f>H28*N22</f>
        <v>0.19282976793215081</v>
      </c>
      <c r="I29" s="7">
        <f>I28*O22</f>
        <v>1.5497884078437708E-3</v>
      </c>
      <c r="J29" s="1"/>
      <c r="K29" s="1"/>
      <c r="L29" s="1"/>
      <c r="M29" s="1"/>
      <c r="N29" s="1"/>
      <c r="O29" s="1"/>
      <c r="P29" s="1"/>
    </row>
    <row r="30" spans="1:16" ht="15.75" thickTop="1" x14ac:dyDescent="0.25">
      <c r="A30" s="21"/>
      <c r="B30" s="7"/>
      <c r="C30" s="1"/>
      <c r="D30" s="1"/>
      <c r="E30" s="1"/>
      <c r="F30" s="7"/>
      <c r="G30" s="7"/>
      <c r="H30" s="7"/>
      <c r="I30" s="7"/>
      <c r="J30" s="1"/>
      <c r="K30" s="1"/>
      <c r="L30" s="1"/>
      <c r="M30" s="1"/>
      <c r="N30" s="1"/>
      <c r="O30" s="1"/>
      <c r="P30" s="1"/>
    </row>
    <row r="31" spans="1:16" x14ac:dyDescent="0.25">
      <c r="A31" s="1"/>
      <c r="B31" s="1"/>
      <c r="C31" s="1"/>
      <c r="D31" s="1"/>
      <c r="E31" s="35" t="s">
        <v>20</v>
      </c>
      <c r="F31" s="1"/>
      <c r="G31" s="1"/>
      <c r="H31" s="1"/>
      <c r="I31" s="1"/>
      <c r="J31" s="1"/>
      <c r="K31" s="1"/>
      <c r="L31" s="1"/>
      <c r="M31" s="1"/>
      <c r="N31" s="1"/>
      <c r="O31" s="1"/>
      <c r="P31" s="1"/>
    </row>
    <row r="32" spans="1:16" x14ac:dyDescent="0.25">
      <c r="A32" s="1"/>
      <c r="B32" s="1"/>
      <c r="C32" s="1"/>
      <c r="D32" s="1"/>
      <c r="E32" s="1"/>
      <c r="F32" s="2">
        <f>F22</f>
        <v>308</v>
      </c>
      <c r="G32" s="2">
        <f>G23</f>
        <v>1956</v>
      </c>
      <c r="H32" s="2">
        <f>H24</f>
        <v>1917</v>
      </c>
      <c r="I32" s="1">
        <f>I25</f>
        <v>180</v>
      </c>
      <c r="J32" s="1"/>
      <c r="K32" s="2">
        <f>SUM(F32:I32)</f>
        <v>4361</v>
      </c>
      <c r="L32" s="1"/>
      <c r="M32" s="1"/>
      <c r="N32" s="1"/>
      <c r="O32" s="1"/>
      <c r="P32" s="1"/>
    </row>
    <row r="33" spans="1:16" x14ac:dyDescent="0.25">
      <c r="A33" s="1"/>
      <c r="B33" s="1"/>
      <c r="C33" s="1"/>
      <c r="D33" s="1"/>
      <c r="E33" s="1" t="s">
        <v>19</v>
      </c>
      <c r="F33" s="36">
        <f>F29*$K26</f>
        <v>33.997480050398991</v>
      </c>
      <c r="G33" s="36">
        <f>G29*$K26</f>
        <v>904.44015119697622</v>
      </c>
      <c r="H33" s="36">
        <f>H29*$K26</f>
        <v>918.25535489290223</v>
      </c>
      <c r="I33" s="36">
        <f>I29*$K26</f>
        <v>7.3800923981520361</v>
      </c>
      <c r="J33" s="1"/>
      <c r="K33" s="2">
        <f>SUM(F33:I33)</f>
        <v>1864.0730785384294</v>
      </c>
      <c r="L33" s="1"/>
      <c r="M33" s="1"/>
      <c r="N33" s="1"/>
      <c r="O33" s="1"/>
      <c r="P33" s="6"/>
    </row>
    <row r="34" spans="1:16" ht="15.75" thickBot="1" x14ac:dyDescent="0.3">
      <c r="A34" s="1"/>
      <c r="B34" s="1"/>
      <c r="C34" s="1"/>
      <c r="D34" s="1"/>
      <c r="E34" s="1"/>
      <c r="F34" s="1"/>
      <c r="G34" s="1"/>
      <c r="H34" s="1"/>
      <c r="I34" s="1"/>
      <c r="J34" s="1"/>
      <c r="K34" s="1"/>
      <c r="L34" s="1"/>
      <c r="M34" s="1"/>
      <c r="N34" s="1"/>
      <c r="O34" s="1"/>
      <c r="P34" s="6"/>
    </row>
    <row r="35" spans="1:16" ht="15.75" thickTop="1" x14ac:dyDescent="0.25">
      <c r="A35" s="1"/>
      <c r="B35" s="1"/>
      <c r="C35" s="1"/>
      <c r="D35" s="1"/>
      <c r="E35" s="23"/>
      <c r="F35" s="41" t="s">
        <v>21</v>
      </c>
      <c r="G35" s="41" t="s">
        <v>22</v>
      </c>
      <c r="H35" s="42" t="s">
        <v>23</v>
      </c>
      <c r="I35" s="43" t="s">
        <v>24</v>
      </c>
      <c r="J35" s="1"/>
      <c r="K35" s="1"/>
      <c r="L35" s="1"/>
      <c r="M35" s="1"/>
      <c r="N35" s="1"/>
      <c r="O35" s="1"/>
      <c r="P35" s="1"/>
    </row>
    <row r="36" spans="1:16" x14ac:dyDescent="0.25">
      <c r="A36" s="1"/>
      <c r="B36" s="1"/>
      <c r="C36" s="1"/>
      <c r="D36" s="1"/>
      <c r="E36" s="44" t="str">
        <f>A22</f>
        <v>Coral</v>
      </c>
      <c r="F36" s="45">
        <f>(G22+H22+I22)/L$22</f>
        <v>1654.593220338983</v>
      </c>
      <c r="G36" s="45">
        <f>(F22+H22+I22)/M$22</f>
        <v>999.83398437499989</v>
      </c>
      <c r="H36" s="45">
        <f>F22/F26</f>
        <v>0.89795918367346939</v>
      </c>
      <c r="I36" s="46">
        <f>F22/K22</f>
        <v>0.65254237288135597</v>
      </c>
      <c r="J36" s="1"/>
      <c r="K36" s="1"/>
      <c r="L36" s="1"/>
      <c r="M36" s="1"/>
      <c r="N36" s="1"/>
      <c r="O36" s="1"/>
      <c r="P36" s="1"/>
    </row>
    <row r="37" spans="1:16" x14ac:dyDescent="0.25">
      <c r="A37" s="1"/>
      <c r="B37" s="1"/>
      <c r="C37" s="1"/>
      <c r="D37" s="1"/>
      <c r="E37" s="44" t="str">
        <f t="shared" ref="E37:E39" si="1">A23</f>
        <v>Sand</v>
      </c>
      <c r="F37" s="45">
        <f t="shared" ref="F37:F38" si="2">(G23+H23+I23)/L$22</f>
        <v>20571.436440677964</v>
      </c>
      <c r="G37" s="45">
        <f t="shared" ref="G37:G39" si="3">(F23+H23+I23)/M$22</f>
        <v>213.91796875</v>
      </c>
      <c r="H37" s="45">
        <f>G23/G26</f>
        <v>0.93009985734664768</v>
      </c>
      <c r="I37" s="46">
        <f>G23/K23</f>
        <v>0.955078125</v>
      </c>
      <c r="J37" s="1"/>
      <c r="K37" s="1"/>
      <c r="L37" s="1"/>
      <c r="M37" s="1"/>
      <c r="N37" s="1"/>
      <c r="O37" s="1"/>
      <c r="P37" s="1"/>
    </row>
    <row r="38" spans="1:16" x14ac:dyDescent="0.25">
      <c r="A38" s="1"/>
      <c r="B38" s="1"/>
      <c r="C38" s="1"/>
      <c r="D38" s="1"/>
      <c r="E38" s="44" t="str">
        <f t="shared" si="1"/>
        <v>Seagrass</v>
      </c>
      <c r="F38" s="45">
        <f t="shared" si="2"/>
        <v>20430.1906779661</v>
      </c>
      <c r="G38" s="45">
        <f t="shared" si="3"/>
        <v>4524.830078125</v>
      </c>
      <c r="H38" s="45">
        <f>H24/H26</f>
        <v>0.89915572232645402</v>
      </c>
      <c r="I38" s="46">
        <f>H24/K24</f>
        <v>0.93466601657727932</v>
      </c>
      <c r="J38" s="1"/>
      <c r="K38" s="1"/>
      <c r="L38" s="1"/>
      <c r="M38" s="1"/>
      <c r="N38" s="1"/>
      <c r="O38" s="1"/>
      <c r="P38" s="1"/>
    </row>
    <row r="39" spans="1:16" ht="15.75" thickBot="1" x14ac:dyDescent="0.3">
      <c r="A39" s="1"/>
      <c r="B39" s="1"/>
      <c r="C39" s="1"/>
      <c r="D39" s="1"/>
      <c r="E39" s="44" t="str">
        <f t="shared" si="1"/>
        <v>Deep</v>
      </c>
      <c r="F39" s="47">
        <f>(G25+H25+I25)/L$22</f>
        <v>1926.9957627118642</v>
      </c>
      <c r="G39" s="47">
        <f t="shared" si="3"/>
        <v>444.1123046875</v>
      </c>
      <c r="H39" s="47">
        <f>I25/I26</f>
        <v>0.97826086956521741</v>
      </c>
      <c r="I39" s="48">
        <f>I25/K25</f>
        <v>0.94240837696335078</v>
      </c>
      <c r="J39" s="1"/>
      <c r="K39" s="1"/>
      <c r="L39" s="1"/>
      <c r="M39" s="1"/>
      <c r="N39" s="1"/>
      <c r="O39" s="1"/>
      <c r="P39" s="1"/>
    </row>
    <row r="40" spans="1:16" ht="15.75" thickTop="1" x14ac:dyDescent="0.25">
      <c r="A40" s="1"/>
      <c r="B40" s="1"/>
      <c r="C40" s="1"/>
      <c r="D40" s="1"/>
      <c r="E40" s="6"/>
      <c r="F40" s="1"/>
      <c r="G40" s="6"/>
      <c r="H40" s="6"/>
      <c r="I40" s="6"/>
      <c r="J40" s="1"/>
      <c r="K40" s="1"/>
      <c r="L40" s="1"/>
      <c r="M40" s="1"/>
      <c r="N40" s="1"/>
      <c r="O40" s="1"/>
      <c r="P40" s="1"/>
    </row>
    <row r="41" spans="1:16" x14ac:dyDescent="0.25">
      <c r="E41" s="1"/>
    </row>
  </sheetData>
  <mergeCells count="3">
    <mergeCell ref="F20:I20"/>
    <mergeCell ref="L21:O21"/>
    <mergeCell ref="D22:D25"/>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0F7E33-4E7C-4E09-B341-9E2556003C15}">
  <dimension ref="A1:R41"/>
  <sheetViews>
    <sheetView topLeftCell="A4" workbookViewId="0">
      <selection activeCell="B40" sqref="B40"/>
    </sheetView>
  </sheetViews>
  <sheetFormatPr defaultRowHeight="15" x14ac:dyDescent="0.25"/>
  <cols>
    <col min="1" max="1" width="19.7109375" bestFit="1" customWidth="1"/>
    <col min="2" max="2" width="13.85546875" customWidth="1"/>
    <col min="3" max="3" width="10.7109375" bestFit="1" customWidth="1"/>
    <col min="4" max="4" width="9.5703125" bestFit="1" customWidth="1"/>
    <col min="5" max="5" width="17.85546875" bestFit="1" customWidth="1"/>
    <col min="6" max="6" width="19.7109375" bestFit="1" customWidth="1"/>
    <col min="7" max="8" width="17" bestFit="1" customWidth="1"/>
    <col min="9" max="9" width="12.85546875" bestFit="1" customWidth="1"/>
    <col min="10" max="10" width="4" bestFit="1" customWidth="1"/>
    <col min="11" max="11" width="4.85546875" bestFit="1" customWidth="1"/>
    <col min="12" max="13" width="5.5703125" bestFit="1" customWidth="1"/>
    <col min="14" max="15" width="12" bestFit="1" customWidth="1"/>
  </cols>
  <sheetData>
    <row r="1" spans="1:18" s="4" customFormat="1" ht="26.25" x14ac:dyDescent="0.4">
      <c r="A1" s="3" t="s">
        <v>3</v>
      </c>
      <c r="K1" s="49" t="s">
        <v>45</v>
      </c>
      <c r="L1" s="50"/>
      <c r="M1" s="50"/>
      <c r="N1" s="50"/>
      <c r="O1" s="50"/>
      <c r="P1" s="50"/>
      <c r="Q1" s="50"/>
      <c r="R1" s="50"/>
    </row>
    <row r="2" spans="1:18" s="10" customFormat="1" x14ac:dyDescent="0.25">
      <c r="A2" s="11"/>
      <c r="G2" s="10" t="s">
        <v>28</v>
      </c>
      <c r="H2" s="10" t="s">
        <v>30</v>
      </c>
      <c r="K2" s="51" t="s">
        <v>41</v>
      </c>
      <c r="L2" s="51"/>
      <c r="M2" s="51"/>
      <c r="N2" s="51"/>
      <c r="O2" s="51"/>
      <c r="P2" s="51"/>
      <c r="Q2" s="51"/>
      <c r="R2" s="51"/>
    </row>
    <row r="3" spans="1:18" s="10" customFormat="1" x14ac:dyDescent="0.25">
      <c r="A3" s="10" t="s">
        <v>26</v>
      </c>
      <c r="G3" s="10" t="s">
        <v>29</v>
      </c>
      <c r="H3" s="10" t="s">
        <v>31</v>
      </c>
      <c r="K3" s="51" t="s">
        <v>42</v>
      </c>
      <c r="L3" s="51"/>
      <c r="M3" s="51"/>
      <c r="N3" s="51"/>
      <c r="O3" s="51"/>
      <c r="P3" s="51"/>
      <c r="Q3" s="51"/>
      <c r="R3" s="51"/>
    </row>
    <row r="4" spans="1:18" s="10" customFormat="1" x14ac:dyDescent="0.25">
      <c r="A4" s="11" t="s">
        <v>46</v>
      </c>
      <c r="G4" s="10" t="s">
        <v>27</v>
      </c>
      <c r="H4" s="10" t="s">
        <v>32</v>
      </c>
      <c r="K4" s="51" t="s">
        <v>43</v>
      </c>
      <c r="L4" s="51"/>
      <c r="M4" s="51"/>
      <c r="N4" s="51"/>
      <c r="O4" s="51"/>
      <c r="P4" s="51"/>
      <c r="Q4" s="51"/>
      <c r="R4" s="51"/>
    </row>
    <row r="5" spans="1:18" s="10" customFormat="1" x14ac:dyDescent="0.25">
      <c r="A5" s="10" t="s">
        <v>47</v>
      </c>
      <c r="K5" s="51" t="s">
        <v>44</v>
      </c>
      <c r="L5" s="51"/>
      <c r="M5" s="51"/>
      <c r="N5" s="51"/>
      <c r="O5" s="51"/>
      <c r="P5" s="51"/>
      <c r="Q5" s="51"/>
      <c r="R5" s="51"/>
    </row>
    <row r="6" spans="1:18" s="10" customFormat="1" x14ac:dyDescent="0.25">
      <c r="A6" s="10" t="s">
        <v>48</v>
      </c>
    </row>
    <row r="7" spans="1:18" s="10" customFormat="1" x14ac:dyDescent="0.25"/>
    <row r="8" spans="1:18" s="10" customFormat="1" x14ac:dyDescent="0.25">
      <c r="A8" s="11" t="s">
        <v>15</v>
      </c>
    </row>
    <row r="9" spans="1:18" s="10" customFormat="1" x14ac:dyDescent="0.25">
      <c r="A9" s="10" t="s">
        <v>5</v>
      </c>
      <c r="B9" s="10" t="s">
        <v>17</v>
      </c>
    </row>
    <row r="10" spans="1:18" s="10" customFormat="1" x14ac:dyDescent="0.25">
      <c r="A10" s="10" t="s">
        <v>6</v>
      </c>
      <c r="B10" s="10" t="s">
        <v>16</v>
      </c>
    </row>
    <row r="11" spans="1:18" s="10" customFormat="1" x14ac:dyDescent="0.25">
      <c r="A11" s="11"/>
    </row>
    <row r="12" spans="1:18" s="10" customFormat="1" x14ac:dyDescent="0.25">
      <c r="A12" s="11" t="s">
        <v>14</v>
      </c>
    </row>
    <row r="13" spans="1:18" s="10" customFormat="1" x14ac:dyDescent="0.25">
      <c r="A13" s="10" t="s">
        <v>13</v>
      </c>
      <c r="B13" s="10" t="s">
        <v>10</v>
      </c>
    </row>
    <row r="14" spans="1:18" s="10" customFormat="1" x14ac:dyDescent="0.25">
      <c r="A14" s="10" t="s">
        <v>9</v>
      </c>
      <c r="B14" s="10" t="s">
        <v>11</v>
      </c>
    </row>
    <row r="15" spans="1:18" s="10" customFormat="1" x14ac:dyDescent="0.25">
      <c r="A15" s="10" t="s">
        <v>21</v>
      </c>
      <c r="B15" s="10" t="s">
        <v>33</v>
      </c>
    </row>
    <row r="16" spans="1:18" s="10" customFormat="1" x14ac:dyDescent="0.25">
      <c r="A16" s="10" t="s">
        <v>22</v>
      </c>
      <c r="B16" s="10" t="s">
        <v>34</v>
      </c>
    </row>
    <row r="17" spans="1:16" s="10" customFormat="1" x14ac:dyDescent="0.25">
      <c r="A17" s="10" t="s">
        <v>23</v>
      </c>
      <c r="B17" s="10" t="s">
        <v>36</v>
      </c>
    </row>
    <row r="18" spans="1:16" s="10" customFormat="1" x14ac:dyDescent="0.25">
      <c r="A18" s="10" t="s">
        <v>24</v>
      </c>
      <c r="B18" s="10" t="s">
        <v>35</v>
      </c>
    </row>
    <row r="19" spans="1:16" ht="15.75" thickBot="1" x14ac:dyDescent="0.3"/>
    <row r="20" spans="1:16" ht="16.5" thickTop="1" thickBot="1" x14ac:dyDescent="0.3">
      <c r="A20" s="1"/>
      <c r="B20" s="22"/>
      <c r="C20" s="1"/>
      <c r="D20" s="23"/>
      <c r="E20" s="24"/>
      <c r="F20" s="52" t="s">
        <v>8</v>
      </c>
      <c r="G20" s="52"/>
      <c r="H20" s="52"/>
      <c r="I20" s="53"/>
      <c r="J20" s="1"/>
      <c r="K20" s="1"/>
      <c r="L20" s="1"/>
      <c r="M20" s="1"/>
      <c r="N20" s="1"/>
      <c r="O20" s="1"/>
      <c r="P20" s="1"/>
    </row>
    <row r="21" spans="1:16" ht="16.5" thickTop="1" thickBot="1" x14ac:dyDescent="0.3">
      <c r="A21" s="25" t="s">
        <v>5</v>
      </c>
      <c r="B21" s="26" t="s">
        <v>6</v>
      </c>
      <c r="C21" s="27"/>
      <c r="D21" s="27"/>
      <c r="E21" s="28"/>
      <c r="F21" s="16" t="str">
        <f>A22</f>
        <v>Coral</v>
      </c>
      <c r="G21" s="16" t="str">
        <f>A23</f>
        <v>Sand</v>
      </c>
      <c r="H21" s="16" t="str">
        <f>A24</f>
        <v>Seagrass</v>
      </c>
      <c r="I21" s="17" t="str">
        <f>A25</f>
        <v>Deep</v>
      </c>
      <c r="J21" s="5"/>
      <c r="K21" s="1" t="s">
        <v>25</v>
      </c>
      <c r="L21" s="54" t="s">
        <v>18</v>
      </c>
      <c r="M21" s="54"/>
      <c r="N21" s="54"/>
      <c r="O21" s="54"/>
      <c r="P21" s="1"/>
    </row>
    <row r="22" spans="1:16" ht="15.75" thickTop="1" x14ac:dyDescent="0.25">
      <c r="A22" s="29" t="s">
        <v>0</v>
      </c>
      <c r="B22" s="30" t="s">
        <v>37</v>
      </c>
      <c r="C22" s="1"/>
      <c r="D22" s="55" t="s">
        <v>7</v>
      </c>
      <c r="E22" s="16" t="str">
        <f>A22</f>
        <v>Coral</v>
      </c>
      <c r="F22" s="12">
        <v>70</v>
      </c>
      <c r="G22" s="12">
        <v>15</v>
      </c>
      <c r="H22" s="12">
        <v>47</v>
      </c>
      <c r="I22" s="13">
        <v>0</v>
      </c>
      <c r="J22" s="8"/>
      <c r="K22" s="2">
        <f>SUM(F22:I22)</f>
        <v>132</v>
      </c>
      <c r="L22" s="7">
        <f>K22/K$26</f>
        <v>4.8175182481751823E-2</v>
      </c>
      <c r="M22" s="7">
        <f>K23/K26</f>
        <v>0.42919708029197079</v>
      </c>
      <c r="N22" s="1">
        <f>K24/K26</f>
        <v>0.45072992700729925</v>
      </c>
      <c r="O22" s="1">
        <f>K25/K26</f>
        <v>7.1897810218978106E-2</v>
      </c>
      <c r="P22" s="1"/>
    </row>
    <row r="23" spans="1:16" x14ac:dyDescent="0.25">
      <c r="A23" s="31" t="s">
        <v>1</v>
      </c>
      <c r="B23" s="32" t="s">
        <v>38</v>
      </c>
      <c r="C23" s="1"/>
      <c r="D23" s="55"/>
      <c r="E23" s="16" t="str">
        <f>A23</f>
        <v>Sand</v>
      </c>
      <c r="F23" s="12">
        <v>13</v>
      </c>
      <c r="G23" s="12">
        <v>1107</v>
      </c>
      <c r="H23" s="12">
        <v>56</v>
      </c>
      <c r="I23" s="14">
        <v>0</v>
      </c>
      <c r="J23" s="9"/>
      <c r="K23" s="2">
        <f>SUM(F23:I23)</f>
        <v>1176</v>
      </c>
      <c r="L23" s="7"/>
      <c r="M23" s="1"/>
      <c r="N23" s="1"/>
      <c r="O23" s="1"/>
      <c r="P23" s="1"/>
    </row>
    <row r="24" spans="1:16" x14ac:dyDescent="0.25">
      <c r="A24" s="31" t="s">
        <v>2</v>
      </c>
      <c r="B24" s="32" t="s">
        <v>39</v>
      </c>
      <c r="C24" s="1"/>
      <c r="D24" s="55"/>
      <c r="E24" s="16" t="str">
        <f>A24</f>
        <v>Seagrass</v>
      </c>
      <c r="F24" s="12">
        <v>25</v>
      </c>
      <c r="G24" s="12">
        <v>71</v>
      </c>
      <c r="H24" s="12">
        <v>1137</v>
      </c>
      <c r="I24" s="14">
        <v>2</v>
      </c>
      <c r="J24" s="9"/>
      <c r="K24" s="2">
        <f>SUM(F24:I24)</f>
        <v>1235</v>
      </c>
      <c r="L24" s="7"/>
      <c r="M24" s="1"/>
      <c r="N24" s="1"/>
      <c r="O24" s="1"/>
      <c r="P24" s="1"/>
    </row>
    <row r="25" spans="1:16" ht="15.75" thickBot="1" x14ac:dyDescent="0.3">
      <c r="A25" s="33" t="s">
        <v>4</v>
      </c>
      <c r="B25" s="34" t="s">
        <v>40</v>
      </c>
      <c r="C25" s="1"/>
      <c r="D25" s="56"/>
      <c r="E25" s="18" t="str">
        <f>A25</f>
        <v>Deep</v>
      </c>
      <c r="F25" s="19">
        <v>0</v>
      </c>
      <c r="G25" s="19">
        <v>0</v>
      </c>
      <c r="H25" s="19">
        <v>0</v>
      </c>
      <c r="I25" s="20">
        <v>197</v>
      </c>
      <c r="J25" s="9"/>
      <c r="K25" s="2">
        <f>SUM(F25:I25)</f>
        <v>197</v>
      </c>
      <c r="L25" s="7"/>
      <c r="M25" s="1"/>
      <c r="N25" s="1"/>
      <c r="O25" s="1"/>
      <c r="P25" s="1"/>
    </row>
    <row r="26" spans="1:16" ht="15.75" thickTop="1" x14ac:dyDescent="0.25">
      <c r="A26" s="1"/>
      <c r="B26" s="1"/>
      <c r="C26" s="28"/>
      <c r="D26" s="28"/>
      <c r="E26" s="1" t="s">
        <v>25</v>
      </c>
      <c r="F26" s="15">
        <f>SUM(F22:F25)</f>
        <v>108</v>
      </c>
      <c r="G26" s="15">
        <f>SUM(G22:G25)</f>
        <v>1193</v>
      </c>
      <c r="H26" s="15">
        <f>SUM(H22:H25)</f>
        <v>1240</v>
      </c>
      <c r="I26" s="15">
        <f>SUM(I22:I25)</f>
        <v>199</v>
      </c>
      <c r="J26" s="2"/>
      <c r="K26" s="2">
        <f>SUM(K22:K25)</f>
        <v>2740</v>
      </c>
      <c r="L26" s="1"/>
      <c r="M26" s="1"/>
      <c r="N26" s="1"/>
      <c r="O26" s="1"/>
      <c r="P26" s="1"/>
    </row>
    <row r="27" spans="1:16" ht="15.75" thickBot="1" x14ac:dyDescent="0.3">
      <c r="A27" s="1"/>
      <c r="B27" s="1"/>
      <c r="C27" s="28"/>
      <c r="D27" s="28"/>
      <c r="E27" s="28"/>
      <c r="F27" s="28"/>
      <c r="G27" s="28"/>
      <c r="H27" s="28"/>
      <c r="I27" s="28"/>
      <c r="J27" s="1"/>
      <c r="K27" s="1"/>
      <c r="L27" s="1"/>
      <c r="M27" s="1"/>
      <c r="N27" s="1"/>
      <c r="O27" s="1"/>
      <c r="P27" s="1"/>
    </row>
    <row r="28" spans="1:16" ht="15.75" thickTop="1" x14ac:dyDescent="0.25">
      <c r="A28" s="37" t="s">
        <v>12</v>
      </c>
      <c r="B28" s="38">
        <f>K32/K26</f>
        <v>0.91642335766423355</v>
      </c>
      <c r="C28" s="1"/>
      <c r="D28" s="1"/>
      <c r="E28" s="5" t="s">
        <v>18</v>
      </c>
      <c r="F28" s="7">
        <f>F26/$K26</f>
        <v>3.9416058394160583E-2</v>
      </c>
      <c r="G28" s="7">
        <f>G26/$K26</f>
        <v>0.43540145985401457</v>
      </c>
      <c r="H28" s="7">
        <f>H26/$K26</f>
        <v>0.45255474452554745</v>
      </c>
      <c r="I28" s="7">
        <f>I26/$K26</f>
        <v>7.262773722627737E-2</v>
      </c>
      <c r="J28" s="1"/>
      <c r="K28" s="1"/>
      <c r="L28" s="1"/>
      <c r="M28" s="1"/>
      <c r="N28" s="1"/>
      <c r="O28" s="1"/>
      <c r="P28" s="1"/>
    </row>
    <row r="29" spans="1:16" ht="15.75" thickBot="1" x14ac:dyDescent="0.3">
      <c r="A29" s="39" t="s">
        <v>9</v>
      </c>
      <c r="B29" s="40">
        <f>(K32-K33)/(K26-K33)</f>
        <v>0.86117444393778186</v>
      </c>
      <c r="C29" s="1"/>
      <c r="D29" s="1"/>
      <c r="F29" s="7">
        <f>F28*L22</f>
        <v>1.8988758058500717E-3</v>
      </c>
      <c r="G29" s="7">
        <f>G28*M22</f>
        <v>0.18687303532420479</v>
      </c>
      <c r="H29" s="7">
        <f>H28*N22</f>
        <v>0.20397996696680695</v>
      </c>
      <c r="I29" s="7">
        <f>I28*O22</f>
        <v>5.2217752677287017E-3</v>
      </c>
      <c r="J29" s="1"/>
      <c r="K29" s="1"/>
      <c r="L29" s="1"/>
      <c r="M29" s="1"/>
      <c r="N29" s="1"/>
      <c r="O29" s="1"/>
      <c r="P29" s="1"/>
    </row>
    <row r="30" spans="1:16" ht="15.75" thickTop="1" x14ac:dyDescent="0.25">
      <c r="A30" s="5"/>
      <c r="B30" s="7"/>
      <c r="C30" s="1"/>
      <c r="D30" s="1"/>
      <c r="E30" s="1"/>
      <c r="F30" s="7"/>
      <c r="G30" s="7"/>
      <c r="H30" s="7"/>
      <c r="I30" s="7"/>
      <c r="J30" s="1"/>
      <c r="K30" s="1"/>
      <c r="L30" s="1"/>
      <c r="M30" s="1"/>
      <c r="N30" s="1"/>
      <c r="O30" s="1"/>
      <c r="P30" s="1"/>
    </row>
    <row r="31" spans="1:16" x14ac:dyDescent="0.25">
      <c r="A31" s="1"/>
      <c r="B31" s="1"/>
      <c r="C31" s="1"/>
      <c r="D31" s="1"/>
      <c r="E31" s="35" t="s">
        <v>20</v>
      </c>
      <c r="F31" s="1"/>
      <c r="G31" s="1"/>
      <c r="H31" s="1"/>
      <c r="I31" s="1"/>
      <c r="J31" s="1"/>
      <c r="K31" s="1"/>
      <c r="L31" s="1"/>
      <c r="M31" s="1"/>
      <c r="N31" s="1"/>
      <c r="O31" s="1"/>
      <c r="P31" s="1"/>
    </row>
    <row r="32" spans="1:16" x14ac:dyDescent="0.25">
      <c r="A32" s="1"/>
      <c r="B32" s="1"/>
      <c r="C32" s="1"/>
      <c r="D32" s="1"/>
      <c r="E32" s="1"/>
      <c r="F32" s="2">
        <f>F22</f>
        <v>70</v>
      </c>
      <c r="G32" s="2">
        <f>G23</f>
        <v>1107</v>
      </c>
      <c r="H32" s="2">
        <f>H24</f>
        <v>1137</v>
      </c>
      <c r="I32" s="1">
        <f>I25</f>
        <v>197</v>
      </c>
      <c r="J32" s="1"/>
      <c r="K32" s="2">
        <f>SUM(F32:I32)</f>
        <v>2511</v>
      </c>
      <c r="L32" s="1"/>
      <c r="M32" s="1"/>
      <c r="N32" s="1"/>
      <c r="O32" s="1"/>
      <c r="P32" s="1"/>
    </row>
    <row r="33" spans="1:16" x14ac:dyDescent="0.25">
      <c r="A33" s="1"/>
      <c r="B33" s="1"/>
      <c r="C33" s="1"/>
      <c r="D33" s="1"/>
      <c r="E33" s="1" t="s">
        <v>19</v>
      </c>
      <c r="F33" s="36">
        <f>F29*$K26</f>
        <v>5.2029197080291967</v>
      </c>
      <c r="G33" s="36">
        <f>G29*$K26</f>
        <v>512.0321167883211</v>
      </c>
      <c r="H33" s="36">
        <f>H29*$K26</f>
        <v>558.90510948905103</v>
      </c>
      <c r="I33" s="36">
        <f>I29*$K26</f>
        <v>14.307664233576643</v>
      </c>
      <c r="J33" s="1"/>
      <c r="K33" s="2">
        <f>SUM(F33:I33)</f>
        <v>1090.447810218978</v>
      </c>
      <c r="L33" s="1"/>
      <c r="M33" s="1"/>
      <c r="N33" s="1"/>
      <c r="O33" s="1"/>
      <c r="P33" s="6"/>
    </row>
    <row r="34" spans="1:16" ht="15.75" thickBot="1" x14ac:dyDescent="0.3">
      <c r="A34" s="1"/>
      <c r="B34" s="1"/>
      <c r="C34" s="1"/>
      <c r="D34" s="1"/>
      <c r="E34" s="1"/>
      <c r="F34" s="1"/>
      <c r="G34" s="1"/>
      <c r="H34" s="1"/>
      <c r="I34" s="1"/>
      <c r="J34" s="1"/>
      <c r="K34" s="1"/>
      <c r="L34" s="1"/>
      <c r="M34" s="1"/>
      <c r="N34" s="1"/>
      <c r="O34" s="1"/>
      <c r="P34" s="6"/>
    </row>
    <row r="35" spans="1:16" ht="15.75" thickTop="1" x14ac:dyDescent="0.25">
      <c r="A35" s="1"/>
      <c r="B35" s="1"/>
      <c r="C35" s="1"/>
      <c r="D35" s="1"/>
      <c r="E35" s="23"/>
      <c r="F35" s="41" t="s">
        <v>21</v>
      </c>
      <c r="G35" s="41" t="s">
        <v>22</v>
      </c>
      <c r="H35" s="42" t="s">
        <v>23</v>
      </c>
      <c r="I35" s="43" t="s">
        <v>24</v>
      </c>
      <c r="J35" s="1"/>
      <c r="K35" s="1"/>
      <c r="L35" s="1"/>
      <c r="M35" s="1"/>
      <c r="N35" s="1"/>
      <c r="O35" s="1"/>
      <c r="P35" s="1"/>
    </row>
    <row r="36" spans="1:16" x14ac:dyDescent="0.25">
      <c r="A36" s="1"/>
      <c r="B36" s="1"/>
      <c r="C36" s="1"/>
      <c r="D36" s="1"/>
      <c r="E36" s="44" t="str">
        <f>A22</f>
        <v>Coral</v>
      </c>
      <c r="F36" s="45">
        <f>(G22+H22+I22)/L$22</f>
        <v>1286.969696969697</v>
      </c>
      <c r="G36" s="45">
        <f>(F22+H22+I22)/M$22</f>
        <v>272.60204081632656</v>
      </c>
      <c r="H36" s="45">
        <f>F22/F26</f>
        <v>0.64814814814814814</v>
      </c>
      <c r="I36" s="46">
        <f>F22/K22</f>
        <v>0.53030303030303028</v>
      </c>
      <c r="J36" s="1"/>
      <c r="K36" s="1"/>
      <c r="L36" s="1"/>
      <c r="M36" s="1"/>
      <c r="N36" s="1"/>
      <c r="O36" s="1"/>
      <c r="P36" s="1"/>
    </row>
    <row r="37" spans="1:16" x14ac:dyDescent="0.25">
      <c r="A37" s="1"/>
      <c r="B37" s="1"/>
      <c r="C37" s="1"/>
      <c r="D37" s="1"/>
      <c r="E37" s="44" t="str">
        <f t="shared" ref="E37:E39" si="0">A23</f>
        <v>Sand</v>
      </c>
      <c r="F37" s="45">
        <f t="shared" ref="F37:F38" si="1">(G23+H23+I23)/L$22</f>
        <v>24141.060606060608</v>
      </c>
      <c r="G37" s="45">
        <f t="shared" ref="G37:G39" si="2">(F23+H23+I23)/M$22</f>
        <v>160.76530612244898</v>
      </c>
      <c r="H37" s="45">
        <f>G23/G26</f>
        <v>0.92791282481139981</v>
      </c>
      <c r="I37" s="46">
        <f>G23/K23</f>
        <v>0.94132653061224492</v>
      </c>
      <c r="J37" s="1"/>
      <c r="K37" s="1"/>
      <c r="L37" s="1"/>
      <c r="M37" s="1"/>
      <c r="N37" s="1"/>
      <c r="O37" s="1"/>
      <c r="P37" s="1"/>
    </row>
    <row r="38" spans="1:16" x14ac:dyDescent="0.25">
      <c r="A38" s="1"/>
      <c r="B38" s="1"/>
      <c r="C38" s="1"/>
      <c r="D38" s="1"/>
      <c r="E38" s="44" t="str">
        <f t="shared" si="0"/>
        <v>Seagrass</v>
      </c>
      <c r="F38" s="45">
        <f t="shared" si="1"/>
        <v>25116.666666666668</v>
      </c>
      <c r="G38" s="45">
        <f t="shared" si="2"/>
        <v>2712.0408163265306</v>
      </c>
      <c r="H38" s="45">
        <f>H24/H26</f>
        <v>0.91693548387096779</v>
      </c>
      <c r="I38" s="46">
        <f>H24/K24</f>
        <v>0.92064777327935221</v>
      </c>
      <c r="J38" s="1"/>
      <c r="K38" s="1"/>
      <c r="L38" s="1"/>
      <c r="M38" s="1"/>
      <c r="N38" s="1"/>
      <c r="O38" s="1"/>
      <c r="P38" s="1"/>
    </row>
    <row r="39" spans="1:16" ht="15.75" thickBot="1" x14ac:dyDescent="0.3">
      <c r="A39" s="1"/>
      <c r="B39" s="1"/>
      <c r="C39" s="1"/>
      <c r="D39" s="1"/>
      <c r="E39" s="44" t="str">
        <f t="shared" si="0"/>
        <v>Deep</v>
      </c>
      <c r="F39" s="47">
        <f>(G25+H25+I25)/L$22</f>
        <v>4089.2424242424245</v>
      </c>
      <c r="G39" s="47">
        <f t="shared" si="2"/>
        <v>458.99659863945578</v>
      </c>
      <c r="H39" s="47">
        <f>I25/I26</f>
        <v>0.98994974874371855</v>
      </c>
      <c r="I39" s="48">
        <f>I25/K25</f>
        <v>1</v>
      </c>
      <c r="J39" s="1"/>
      <c r="K39" s="1"/>
      <c r="L39" s="1"/>
      <c r="M39" s="1"/>
      <c r="N39" s="1"/>
      <c r="O39" s="1"/>
      <c r="P39" s="1"/>
    </row>
    <row r="40" spans="1:16" ht="15.75" thickTop="1" x14ac:dyDescent="0.25">
      <c r="A40" s="1"/>
      <c r="B40" s="1"/>
      <c r="C40" s="1"/>
      <c r="D40" s="1"/>
      <c r="E40" s="6"/>
      <c r="F40" s="1"/>
      <c r="G40" s="6"/>
      <c r="H40" s="6"/>
      <c r="I40" s="6"/>
      <c r="J40" s="1"/>
      <c r="K40" s="1"/>
      <c r="L40" s="1"/>
      <c r="M40" s="1"/>
      <c r="N40" s="1"/>
      <c r="O40" s="1"/>
      <c r="P40" s="1"/>
    </row>
    <row r="41" spans="1:16" x14ac:dyDescent="0.25">
      <c r="E41" s="1"/>
    </row>
  </sheetData>
  <mergeCells count="3">
    <mergeCell ref="D22:D25"/>
    <mergeCell ref="F20:I20"/>
    <mergeCell ref="L21:O21"/>
  </mergeCell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7221C1F3EE25F44890690E9B40D7C91" ma:contentTypeVersion="13" ma:contentTypeDescription="Create a new document." ma:contentTypeScope="" ma:versionID="edb7d491a8703660199fac2c88e9617a">
  <xsd:schema xmlns:xsd="http://www.w3.org/2001/XMLSchema" xmlns:xs="http://www.w3.org/2001/XMLSchema" xmlns:p="http://schemas.microsoft.com/office/2006/metadata/properties" xmlns:ns3="0227d3e8-aded-4728-9fe2-2075eaca9753" xmlns:ns4="f71edacc-0f8c-4f94-a788-8ce78820fc07" targetNamespace="http://schemas.microsoft.com/office/2006/metadata/properties" ma:root="true" ma:fieldsID="5fa737f6aedb988d7ff6f95cd1ca5e9e" ns3:_="" ns4:_="">
    <xsd:import namespace="0227d3e8-aded-4728-9fe2-2075eaca9753"/>
    <xsd:import namespace="f71edacc-0f8c-4f94-a788-8ce78820fc07"/>
    <xsd:element name="properties">
      <xsd:complexType>
        <xsd:sequence>
          <xsd:element name="documentManagement">
            <xsd:complexType>
              <xsd:all>
                <xsd:element ref="ns3:SharedWithUsers" minOccurs="0"/>
                <xsd:element ref="ns3:SharedWithDetails" minOccurs="0"/>
                <xsd:element ref="ns3:SharingHintHash" minOccurs="0"/>
                <xsd:element ref="ns4:MediaServiceMetadata" minOccurs="0"/>
                <xsd:element ref="ns4:MediaServiceFastMetadata" minOccurs="0"/>
                <xsd:element ref="ns4:MediaServiceDateTaken" minOccurs="0"/>
                <xsd:element ref="ns4:MediaServiceAutoTags" minOccurs="0"/>
                <xsd:element ref="ns4:MediaServiceLocation" minOccurs="0"/>
                <xsd:element ref="ns4:MediaServiceAutoKeyPoints" minOccurs="0"/>
                <xsd:element ref="ns4:MediaServiceKeyPoints" minOccurs="0"/>
                <xsd:element ref="ns4:MediaServiceGenerationTime" minOccurs="0"/>
                <xsd:element ref="ns4:MediaServiceEventHashCode" minOccurs="0"/>
                <xsd:element ref="ns4: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227d3e8-aded-4728-9fe2-2075eaca9753"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SharingHintHash" ma:index="10" nillable="true" ma:displayName="Sharing Hint Hash" ma:hidden="true" ma:internalName="SharingHintHash"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71edacc-0f8c-4f94-a788-8ce78820fc07"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DateTaken" ma:index="13" nillable="true" ma:displayName="MediaServiceDateTaken" ma:hidden="true" ma:internalName="MediaServiceDateTaken" ma:readOnly="true">
      <xsd:simpleType>
        <xsd:restriction base="dms:Text"/>
      </xsd:simpleType>
    </xsd:element>
    <xsd:element name="MediaServiceAutoTags" ma:index="14" nillable="true" ma:displayName="Tags" ma:internalName="MediaServiceAutoTags"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OCR" ma:index="20" nillable="true" ma:displayName="Extracted Text" ma:internalName="MediaServiceOCR"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0CCFAF8-F775-4C5D-9EA3-27EE60E6165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227d3e8-aded-4728-9fe2-2075eaca9753"/>
    <ds:schemaRef ds:uri="f71edacc-0f8c-4f94-a788-8ce78820fc0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5B22CB2B-60BB-441F-865E-791F6201E672}">
  <ds:schemaRefs>
    <ds:schemaRef ds:uri="http://purl.org/dc/dcmitype/"/>
    <ds:schemaRef ds:uri="http://schemas.microsoft.com/office/2006/documentManagement/types"/>
    <ds:schemaRef ds:uri="http://purl.org/dc/terms/"/>
    <ds:schemaRef ds:uri="http://purl.org/dc/elements/1.1/"/>
    <ds:schemaRef ds:uri="http://www.w3.org/XML/1998/namespace"/>
    <ds:schemaRef ds:uri="http://schemas.microsoft.com/office/infopath/2007/PartnerControls"/>
    <ds:schemaRef ds:uri="http://schemas.openxmlformats.org/package/2006/metadata/core-properties"/>
    <ds:schemaRef ds:uri="f71edacc-0f8c-4f94-a788-8ce78820fc07"/>
    <ds:schemaRef ds:uri="0227d3e8-aded-4728-9fe2-2075eaca9753"/>
    <ds:schemaRef ds:uri="http://schemas.microsoft.com/office/2006/metadata/properties"/>
  </ds:schemaRefs>
</ds:datastoreItem>
</file>

<file path=customXml/itemProps3.xml><?xml version="1.0" encoding="utf-8"?>
<ds:datastoreItem xmlns:ds="http://schemas.openxmlformats.org/officeDocument/2006/customXml" ds:itemID="{1C3E85B9-AD15-440C-AE48-F080C3A582C8}">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RGBDSPM_220221</vt:lpstr>
      <vt:lpstr>GBD_220221</vt:lpstr>
      <vt:lpstr>GBDSPM_220221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Stephen Carpenter</dc:creator>
  <cp:lastModifiedBy>Stephen Carpenter</cp:lastModifiedBy>
  <dcterms:created xsi:type="dcterms:W3CDTF">2021-02-03T16:44:07Z</dcterms:created>
  <dcterms:modified xsi:type="dcterms:W3CDTF">2021-03-15T16:30:13Z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0x01010057221C1F3EE25F44890690E9B40D7C91</vt:lpwstr>
  </property>
</Properties>
</file>